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comments1.xml" ContentType="application/vnd.openxmlformats-officedocument.spreadsheetml.comments+xml"/>
  <Override PartName="/xl/printerSettings/printerSettings5.bin" ContentType="application/vnd.openxmlformats-officedocument.spreadsheetml.printerSettings"/>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rinterSettings/printerSettings6.bin" ContentType="application/vnd.openxmlformats-officedocument.spreadsheetml.printerSettings"/>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unhcr365.sharepoint.com/teams/DRS-CCCMClusterUkraine/Shared Documents/General/02. Infomation Management/ActivityInfo/2025/"/>
    </mc:Choice>
  </mc:AlternateContent>
  <xr:revisionPtr revIDLastSave="24" documentId="8_{43C33F86-C112-42A6-A6D4-B5969F6FB425}" xr6:coauthVersionLast="47" xr6:coauthVersionMax="47" xr10:uidLastSave="{06EE38C5-C2BF-4C00-BFC4-B369271B8B74}"/>
  <bookViews>
    <workbookView xWindow="-120" yWindow="-120" windowWidth="29040" windowHeight="15720" tabRatio="695" firstSheet="3" activeTab="3" xr2:uid="{00000000-000D-0000-FFFF-FFFF00000000}"/>
  </bookViews>
  <sheets>
    <sheet name="Gears" sheetId="18" state="hidden" r:id="rId1"/>
    <sheet name="Instructions" sheetId="17" state="hidden" r:id="rId2"/>
    <sheet name="REF Strategic Objectives" sheetId="16" state="hidden" r:id="rId3"/>
    <sheet name="English" sheetId="15" r:id="rId4"/>
    <sheet name="Ukrainian" sheetId="20" r:id="rId5"/>
    <sheet name="Contacts" sheetId="21" r:id="rId6"/>
    <sheet name="P1.2 Activity Details" sheetId="2" state="hidden" r:id="rId7"/>
    <sheet name="P1.2 Caseload - IDPs" sheetId="9" state="hidden" r:id="rId8"/>
    <sheet name="P1.3 Oblast Caseload - Returnee" sheetId="13" state="hidden" r:id="rId9"/>
    <sheet name="P1.3 Oblast Caseload - Non-Disp" sheetId="12" state="hidden" r:id="rId10"/>
    <sheet name="P2) Sub-Activities &amp; Indicators" sheetId="19" state="hidden" r:id="rId11"/>
    <sheet name="P2) SADD &amp; Disability by Group" sheetId="4" state="hidden" r:id="rId12"/>
  </sheets>
  <definedNames>
    <definedName name="Activity">English!$C$15:$C$1048576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2" i="9" l="1"/>
  <c r="M132" i="9"/>
  <c r="N132" i="9"/>
  <c r="O132" i="9"/>
  <c r="P132" i="9"/>
  <c r="Q132" i="9"/>
  <c r="R132" i="9"/>
  <c r="S132" i="9"/>
  <c r="T132" i="9"/>
  <c r="U132" i="9"/>
  <c r="J131" i="9"/>
  <c r="I131" i="9"/>
  <c r="J130" i="9"/>
  <c r="I130" i="9"/>
  <c r="J129" i="9"/>
  <c r="I129" i="9"/>
  <c r="J128" i="9"/>
  <c r="I128" i="9"/>
  <c r="J127" i="9"/>
  <c r="I127" i="9"/>
  <c r="J126" i="9"/>
  <c r="I126" i="9"/>
  <c r="J125" i="9"/>
  <c r="I125" i="9"/>
  <c r="J124" i="9"/>
  <c r="I124" i="9"/>
  <c r="J123" i="9"/>
  <c r="I123" i="9"/>
  <c r="J122" i="9"/>
  <c r="I122" i="9"/>
  <c r="J121" i="9"/>
  <c r="I121" i="9"/>
  <c r="J120" i="9"/>
  <c r="I120" i="9"/>
  <c r="J119" i="9"/>
  <c r="I119" i="9"/>
  <c r="J118" i="9"/>
  <c r="I118" i="9"/>
  <c r="J117" i="9"/>
  <c r="I117" i="9"/>
  <c r="J116" i="9"/>
  <c r="I116" i="9"/>
  <c r="J115" i="9"/>
  <c r="I115" i="9"/>
  <c r="J114" i="9"/>
  <c r="I114" i="9"/>
  <c r="J113" i="9"/>
  <c r="I113" i="9"/>
  <c r="J112" i="9"/>
  <c r="I112" i="9"/>
  <c r="J111" i="9"/>
  <c r="I111" i="9"/>
  <c r="J110" i="9"/>
  <c r="I110" i="9"/>
  <c r="J109" i="9"/>
  <c r="I109" i="9"/>
  <c r="J108" i="9"/>
  <c r="I108" i="9"/>
  <c r="J107" i="9"/>
  <c r="I107" i="9"/>
  <c r="J106" i="9"/>
  <c r="I106" i="9"/>
  <c r="J105" i="9"/>
  <c r="I105" i="9"/>
  <c r="J104" i="9"/>
  <c r="I104" i="9"/>
  <c r="J103" i="9"/>
  <c r="I103" i="9"/>
  <c r="J102" i="9"/>
  <c r="I102" i="9"/>
  <c r="J101" i="9"/>
  <c r="I101" i="9"/>
  <c r="J100" i="9"/>
  <c r="I100" i="9"/>
  <c r="J99" i="9"/>
  <c r="I99" i="9"/>
  <c r="J98" i="9"/>
  <c r="I98" i="9"/>
  <c r="J97" i="9"/>
  <c r="I97" i="9"/>
  <c r="J96" i="9"/>
  <c r="I96" i="9"/>
  <c r="J95" i="9"/>
  <c r="I95" i="9"/>
  <c r="J94" i="9"/>
  <c r="I94" i="9"/>
  <c r="J93" i="9"/>
  <c r="I93" i="9"/>
  <c r="J92" i="9"/>
  <c r="I92" i="9"/>
  <c r="J91" i="9"/>
  <c r="I91" i="9"/>
  <c r="J90" i="9"/>
  <c r="I90" i="9"/>
  <c r="J89" i="9"/>
  <c r="I89" i="9"/>
  <c r="J88" i="9"/>
  <c r="I88" i="9"/>
  <c r="J87" i="9"/>
  <c r="I87" i="9"/>
  <c r="J86" i="9"/>
  <c r="I86" i="9"/>
  <c r="J85" i="9"/>
  <c r="I85" i="9"/>
  <c r="J84" i="9"/>
  <c r="I84" i="9"/>
  <c r="J83" i="9"/>
  <c r="I83" i="9"/>
  <c r="J82" i="9"/>
  <c r="I82" i="9"/>
  <c r="J81" i="9"/>
  <c r="I81" i="9"/>
  <c r="J80" i="9"/>
  <c r="I80" i="9"/>
  <c r="J79" i="9"/>
  <c r="I79" i="9"/>
  <c r="J78" i="9"/>
  <c r="I78" i="9"/>
  <c r="J77" i="9"/>
  <c r="I77" i="9"/>
  <c r="J76" i="9"/>
  <c r="I76" i="9"/>
  <c r="J75" i="9"/>
  <c r="I75" i="9"/>
  <c r="J74" i="9"/>
  <c r="I74" i="9"/>
  <c r="J73" i="9"/>
  <c r="I73" i="9"/>
  <c r="J72" i="9"/>
  <c r="I72" i="9"/>
  <c r="J71" i="9"/>
  <c r="I71" i="9"/>
  <c r="J70" i="9"/>
  <c r="I70" i="9"/>
  <c r="J69" i="9"/>
  <c r="I69" i="9"/>
  <c r="J68" i="9"/>
  <c r="I68" i="9"/>
  <c r="J67" i="9"/>
  <c r="I67" i="9"/>
  <c r="J66" i="9"/>
  <c r="I66" i="9"/>
  <c r="J65" i="9"/>
  <c r="I65" i="9"/>
  <c r="J64" i="9"/>
  <c r="I64" i="9"/>
  <c r="J63" i="9"/>
  <c r="I63" i="9"/>
  <c r="J62" i="9"/>
  <c r="I62" i="9"/>
  <c r="J61" i="9"/>
  <c r="I61" i="9"/>
  <c r="J60" i="9"/>
  <c r="I60" i="9"/>
  <c r="J59" i="9"/>
  <c r="I59" i="9"/>
  <c r="J58" i="9"/>
  <c r="I58" i="9"/>
  <c r="J57" i="9"/>
  <c r="I57" i="9"/>
  <c r="J56" i="9"/>
  <c r="I56" i="9"/>
  <c r="J55" i="9"/>
  <c r="I55" i="9"/>
  <c r="J54" i="9"/>
  <c r="I54" i="9"/>
  <c r="J53" i="9"/>
  <c r="I53" i="9"/>
  <c r="J52" i="9"/>
  <c r="I52" i="9"/>
  <c r="J51" i="9"/>
  <c r="I51" i="9"/>
  <c r="J50" i="9"/>
  <c r="I50" i="9"/>
  <c r="J49" i="9"/>
  <c r="I49" i="9"/>
  <c r="J48" i="9"/>
  <c r="I48" i="9"/>
  <c r="J47" i="9"/>
  <c r="I47" i="9"/>
  <c r="J46" i="9"/>
  <c r="I46" i="9"/>
  <c r="J45" i="9"/>
  <c r="I45" i="9"/>
  <c r="J44" i="9"/>
  <c r="I44" i="9"/>
  <c r="J43" i="9"/>
  <c r="I43" i="9"/>
  <c r="J42" i="9"/>
  <c r="I42" i="9"/>
  <c r="J41" i="9"/>
  <c r="I41" i="9"/>
  <c r="J40" i="9"/>
  <c r="I40" i="9"/>
  <c r="J39" i="9"/>
  <c r="I39" i="9"/>
  <c r="J38" i="9"/>
  <c r="I38" i="9"/>
  <c r="J37" i="9"/>
  <c r="I37" i="9"/>
  <c r="J36" i="9"/>
  <c r="I36" i="9"/>
  <c r="J35" i="9"/>
  <c r="I35" i="9"/>
  <c r="J34" i="9"/>
  <c r="I34" i="9"/>
  <c r="J33" i="9"/>
  <c r="I33" i="9"/>
  <c r="J32" i="9"/>
  <c r="I32" i="9"/>
  <c r="J31" i="9"/>
  <c r="I31" i="9"/>
  <c r="J30" i="9"/>
  <c r="I30" i="9"/>
  <c r="J29" i="9"/>
  <c r="I29" i="9"/>
  <c r="J28" i="9"/>
  <c r="I28" i="9"/>
  <c r="J27" i="9"/>
  <c r="I27" i="9"/>
  <c r="J26" i="9"/>
  <c r="I26" i="9"/>
  <c r="J25" i="9"/>
  <c r="I25" i="9"/>
  <c r="J24" i="9"/>
  <c r="I24" i="9"/>
  <c r="J23" i="9"/>
  <c r="I23" i="9"/>
  <c r="J22" i="9"/>
  <c r="I22" i="9"/>
  <c r="J21" i="9"/>
  <c r="I21" i="9"/>
  <c r="J20" i="9"/>
  <c r="I20" i="9"/>
  <c r="J19" i="9"/>
  <c r="I19" i="9"/>
  <c r="J18" i="9"/>
  <c r="I18" i="9"/>
  <c r="J17" i="9"/>
  <c r="I17" i="9"/>
  <c r="J16" i="9"/>
  <c r="I16" i="9"/>
  <c r="J15" i="9"/>
  <c r="I15" i="9"/>
  <c r="J14" i="9"/>
  <c r="I14" i="9"/>
  <c r="J13" i="9"/>
  <c r="I13" i="9"/>
  <c r="J12" i="9"/>
  <c r="I12" i="9"/>
  <c r="J11" i="9"/>
  <c r="I11" i="9"/>
  <c r="J10" i="9"/>
  <c r="I10" i="9"/>
  <c r="J9" i="9"/>
  <c r="I9" i="9"/>
  <c r="J8" i="9"/>
  <c r="I8" i="9"/>
  <c r="J7" i="9"/>
  <c r="I7" i="9"/>
  <c r="J6" i="9"/>
  <c r="I6" i="9"/>
  <c r="J5" i="9"/>
  <c r="I5" i="9"/>
  <c r="J4" i="9"/>
  <c r="I4" i="9"/>
  <c r="K132" i="9"/>
  <c r="G15" i="2"/>
  <c r="O15" i="2"/>
  <c r="I132" i="9" l="1"/>
  <c r="J132" i="9"/>
  <c r="K7" i="18"/>
  <c r="K8" i="18"/>
  <c r="K9" i="18"/>
  <c r="K10" i="18"/>
  <c r="K11" i="18"/>
  <c r="K12" i="18"/>
  <c r="K13" i="18"/>
  <c r="K14" i="18"/>
  <c r="K15" i="18"/>
  <c r="K30" i="18" l="1"/>
  <c r="K31" i="18"/>
  <c r="K32" i="18"/>
  <c r="K33" i="18"/>
  <c r="K34" i="18"/>
  <c r="K35" i="18"/>
  <c r="K36" i="18"/>
  <c r="K37" i="18"/>
  <c r="K38" i="18"/>
  <c r="K39" i="18"/>
  <c r="K40" i="18"/>
  <c r="K41" i="18"/>
  <c r="K42" i="18"/>
  <c r="K43" i="18"/>
  <c r="K44" i="18"/>
  <c r="K45" i="18"/>
  <c r="K46" i="18"/>
  <c r="K19" i="18"/>
  <c r="K20" i="18"/>
  <c r="K21" i="18"/>
  <c r="K22" i="18"/>
  <c r="K23" i="18"/>
  <c r="K24" i="18"/>
  <c r="K25" i="18"/>
  <c r="K26" i="18"/>
  <c r="K27" i="18"/>
  <c r="K28" i="18"/>
  <c r="K29" i="18"/>
  <c r="K3" i="18"/>
  <c r="K4" i="18"/>
  <c r="K5" i="18"/>
  <c r="K6" i="18"/>
  <c r="K16" i="18"/>
  <c r="K17" i="18"/>
  <c r="K18" i="18"/>
  <c r="K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Ramon</author>
    <author>Ramon Shinkfield</author>
  </authors>
  <commentList>
    <comment ref="C1" authorId="0" shapeId="0" xr:uid="{A21C0801-817C-45B5-8EDD-6BE56B6CA9E6}">
      <text>
        <r>
          <rPr>
            <b/>
            <sz val="9"/>
            <color indexed="81"/>
            <rFont val="Tahoma"/>
            <family val="2"/>
          </rPr>
          <t>Ramon:</t>
        </r>
        <r>
          <rPr>
            <sz val="9"/>
            <color indexed="81"/>
            <rFont val="Tahoma"/>
            <family val="2"/>
          </rPr>
          <t xml:space="preserve">
Use the dropdown field to select the activities specified in the sheet "1) Objectives &amp; Activities"</t>
        </r>
      </text>
    </comment>
    <comment ref="G1" authorId="0" shapeId="0" xr:uid="{395917AE-81FE-488D-AD96-70ED44C21678}">
      <text>
        <r>
          <rPr>
            <b/>
            <sz val="9"/>
            <color indexed="81"/>
            <rFont val="Tahoma"/>
            <family val="2"/>
          </rPr>
          <t>Ramon:</t>
        </r>
        <r>
          <rPr>
            <sz val="9"/>
            <color indexed="81"/>
            <rFont val="Tahoma"/>
            <family val="2"/>
          </rPr>
          <t xml:space="preserve">
If the activity target is different to "individuals", specify the target in Column L</t>
        </r>
      </text>
    </comment>
    <comment ref="J1" authorId="0" shapeId="0" xr:uid="{D1814AD5-52BA-498C-A0F7-75FCE90022AF}">
      <text>
        <r>
          <rPr>
            <b/>
            <sz val="9"/>
            <color indexed="81"/>
            <rFont val="Tahoma"/>
            <family val="2"/>
          </rPr>
          <t>Ramon:</t>
        </r>
        <r>
          <rPr>
            <sz val="9"/>
            <color indexed="81"/>
            <rFont val="Tahoma"/>
            <family val="2"/>
          </rPr>
          <t xml:space="preserve">
Where possible, the preference is use individuals.</t>
        </r>
      </text>
    </comment>
    <comment ref="K1" authorId="0" shapeId="0" xr:uid="{949614ED-5A7B-4281-A733-19EFB954E8BE}">
      <text>
        <r>
          <rPr>
            <b/>
            <sz val="9"/>
            <color indexed="81"/>
            <rFont val="Tahoma"/>
            <family val="2"/>
          </rPr>
          <t>Ramon:</t>
        </r>
        <r>
          <rPr>
            <sz val="9"/>
            <color indexed="81"/>
            <rFont val="Tahoma"/>
            <family val="2"/>
          </rPr>
          <t xml:space="preserve">
Specify the target here if target individuals (columns G, H, I) are not applicable. The sum of the target individuals from (columns G, H, I) can also be specified here.</t>
        </r>
      </text>
    </comment>
    <comment ref="D2" authorId="0" shapeId="0" xr:uid="{1752E9B3-B87A-4421-AF67-6F87629D7802}">
      <text>
        <r>
          <rPr>
            <b/>
            <sz val="9"/>
            <color indexed="81"/>
            <rFont val="Tahoma"/>
            <family val="2"/>
          </rPr>
          <t>Ramon:</t>
        </r>
        <r>
          <rPr>
            <sz val="9"/>
            <color indexed="81"/>
            <rFont val="Tahoma"/>
            <family val="2"/>
          </rPr>
          <t xml:space="preserve">
An activity can only have one modality. If an actiivty employs both types of modality, then the activity should be represented by two separate activities.</t>
        </r>
      </text>
    </comment>
    <comment ref="E2" authorId="0" shapeId="0" xr:uid="{701749B4-F169-4B9D-B686-81CB646A6887}">
      <text>
        <r>
          <rPr>
            <b/>
            <sz val="9"/>
            <color indexed="81"/>
            <rFont val="Tahoma"/>
            <family val="2"/>
          </rPr>
          <t>Ramon:</t>
        </r>
        <r>
          <rPr>
            <sz val="9"/>
            <color indexed="81"/>
            <rFont val="Tahoma"/>
            <family val="2"/>
          </rPr>
          <t xml:space="preserve">
Please indicate whether target population will benefit directly/indirectly (i.e. service delivery vs campaign etc)</t>
        </r>
      </text>
    </comment>
    <comment ref="F2" authorId="0" shapeId="0" xr:uid="{1B724ECA-0522-4166-BC3C-47F920E581DB}">
      <text>
        <r>
          <rPr>
            <b/>
            <sz val="9"/>
            <color indexed="81"/>
            <rFont val="Tahoma"/>
            <family val="2"/>
          </rPr>
          <t>Ramon:</t>
        </r>
        <r>
          <rPr>
            <sz val="9"/>
            <color indexed="81"/>
            <rFont val="Tahoma"/>
            <family val="2"/>
          </rPr>
          <t xml:space="preserve">
Will the intervention be once-off or repeated?   </t>
        </r>
      </text>
    </comment>
    <comment ref="N2" authorId="1" shapeId="0" xr:uid="{6A02841F-4C8E-49E2-B93C-397824A939C0}">
      <text>
        <r>
          <rPr>
            <b/>
            <sz val="9"/>
            <color indexed="81"/>
            <rFont val="Tahoma"/>
            <family val="2"/>
          </rPr>
          <t>Ramon Shinkfield:</t>
        </r>
        <r>
          <rPr>
            <sz val="9"/>
            <color indexed="81"/>
            <rFont val="Tahoma"/>
            <family val="2"/>
          </rPr>
          <t xml:space="preserve">
Weighted according to the proportion of implemented activities, e.g. an activity with a lower cost, which has been implemented for a higher number of beneificiaries should be weighted proportionally higher.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Ramon</author>
    <author>Ramon Shinkfield</author>
  </authors>
  <commentList>
    <comment ref="B1" authorId="0" shapeId="0" xr:uid="{9D045F40-1125-4B5B-8B34-F61CF57DE6FF}">
      <text>
        <r>
          <rPr>
            <b/>
            <sz val="9"/>
            <color indexed="81"/>
            <rFont val="Tahoma"/>
            <family val="2"/>
          </rPr>
          <t>Ramon:</t>
        </r>
        <r>
          <rPr>
            <sz val="9"/>
            <color indexed="81"/>
            <rFont val="Tahoma"/>
            <family val="2"/>
          </rPr>
          <t xml:space="preserve">
Use the dropdown field to select the activities specified in the sheet "1) Objectives &amp; Activities"</t>
        </r>
      </text>
    </comment>
    <comment ref="C1" authorId="1" shapeId="0" xr:uid="{47664796-3EB7-4866-9717-59B0558E1940}">
      <text>
        <r>
          <rPr>
            <b/>
            <sz val="9"/>
            <color indexed="81"/>
            <rFont val="Tahoma"/>
            <family val="2"/>
          </rPr>
          <t>Ramon Shinkfield:</t>
        </r>
        <r>
          <rPr>
            <sz val="9"/>
            <color indexed="81"/>
            <rFont val="Tahoma"/>
            <family val="2"/>
          </rPr>
          <t xml:space="preserve">
To be completed by OCHA </t>
        </r>
      </text>
    </comment>
    <comment ref="D1" authorId="0" shapeId="0" xr:uid="{C0ED50A3-CF59-4AAD-BD44-301DBB075377}">
      <text>
        <r>
          <rPr>
            <b/>
            <sz val="9"/>
            <color indexed="81"/>
            <rFont val="Tahoma"/>
            <family val="2"/>
          </rPr>
          <t>Ramon:</t>
        </r>
        <r>
          <rPr>
            <sz val="9"/>
            <color indexed="81"/>
            <rFont val="Tahoma"/>
            <family val="2"/>
          </rPr>
          <t xml:space="preserve">
Indicators are to include sex, age, disability and other required dimensions. Add all indicators to the one cell (per activity or sub-activity) separated by a semicolon. </t>
        </r>
      </text>
    </comment>
    <comment ref="F1" authorId="1" shapeId="0" xr:uid="{43941868-0926-4F45-AEEA-7D35953D50C9}">
      <text>
        <r>
          <rPr>
            <b/>
            <sz val="9"/>
            <color indexed="81"/>
            <rFont val="Tahoma"/>
            <family val="2"/>
          </rPr>
          <t>Ramon Shinkfield:</t>
        </r>
        <r>
          <rPr>
            <sz val="9"/>
            <color indexed="81"/>
            <rFont val="Tahoma"/>
            <family val="2"/>
          </rPr>
          <t xml:space="preserve">
To be completed by OCHA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Ramon</author>
  </authors>
  <commentList>
    <comment ref="J1" authorId="0" shapeId="0" xr:uid="{9E8BA689-940C-4ABE-AD1B-644C8C9FAC9C}">
      <text>
        <r>
          <rPr>
            <b/>
            <sz val="9"/>
            <color indexed="81"/>
            <rFont val="Tahoma"/>
            <family val="2"/>
          </rPr>
          <t>Ramon:</t>
        </r>
        <r>
          <rPr>
            <sz val="9"/>
            <color indexed="81"/>
            <rFont val="Tahoma"/>
            <family val="2"/>
          </rPr>
          <t xml:space="preserve">
Update with other sub-dimensions of concern
</t>
        </r>
      </text>
    </comment>
  </commentList>
</comments>
</file>

<file path=xl/sharedStrings.xml><?xml version="1.0" encoding="utf-8"?>
<sst xmlns="http://schemas.openxmlformats.org/spreadsheetml/2006/main" count="2890" uniqueCount="772">
  <si>
    <t>In-kind or Service Delivery</t>
  </si>
  <si>
    <t>Direct</t>
  </si>
  <si>
    <t>Once-off</t>
  </si>
  <si>
    <t>Cash or Voucher</t>
  </si>
  <si>
    <t>Indirect</t>
  </si>
  <si>
    <t>Repeated (montly)</t>
  </si>
  <si>
    <t>Individual</t>
  </si>
  <si>
    <t>Assessment</t>
  </si>
  <si>
    <t>Campaign</t>
  </si>
  <si>
    <t>Centre / Site</t>
  </si>
  <si>
    <t>Household</t>
  </si>
  <si>
    <t>Intervention</t>
  </si>
  <si>
    <t>Product</t>
  </si>
  <si>
    <t>Session</t>
  </si>
  <si>
    <t>SQM</t>
  </si>
  <si>
    <r>
      <t>PHASE ONE - Development of activities and intersectoral HRP targets</t>
    </r>
    <r>
      <rPr>
        <b/>
        <sz val="14"/>
        <color theme="5"/>
        <rFont val="Calibri"/>
        <family val="2"/>
        <scheme val="minor"/>
      </rPr>
      <t xml:space="preserve"> </t>
    </r>
    <r>
      <rPr>
        <i/>
        <sz val="11"/>
        <color theme="5"/>
        <rFont val="Calibri"/>
        <family val="2"/>
        <scheme val="minor"/>
      </rPr>
      <t>(draft inputs by 13 October, final inputs due by 20 October)</t>
    </r>
  </si>
  <si>
    <t>** Together with the narrative cluster strategy, this template will form the cluster response plan and be a working document developed in collaboration with OCHA **</t>
  </si>
  <si>
    <t xml:space="preserve">Step 1)  Cluster objectives and activities </t>
  </si>
  <si>
    <t>- Define the cluster objectives and related activities [Sheets P1.1 and P1.2]</t>
  </si>
  <si>
    <t xml:space="preserve">    &gt; A cluster objective can only relate to one strategic objective [with the exception of coordination and common services].</t>
  </si>
  <si>
    <t xml:space="preserve">    &gt; An activity can only relate to one cluster objective [with the exception of coordination and common services].</t>
  </si>
  <si>
    <t>- Define the implementation characteristics and costing parameters of all activities making sure to complete all fields.</t>
  </si>
  <si>
    <t xml:space="preserve">    &gt; An activity can only have one modality. If an activity employs both types of modality, then the activity should be represented by two separate activities.</t>
  </si>
  <si>
    <r>
      <t>Step 2) Map activity targets by raion</t>
    </r>
    <r>
      <rPr>
        <sz val="11"/>
        <color theme="1"/>
        <rFont val="Calibri"/>
        <family val="2"/>
        <scheme val="minor"/>
      </rPr>
      <t xml:space="preserve"> </t>
    </r>
    <r>
      <rPr>
        <i/>
        <sz val="11"/>
        <color theme="1"/>
        <rFont val="Calibri"/>
        <family val="2"/>
        <scheme val="minor"/>
      </rPr>
      <t>(final inputs by 20 October)</t>
    </r>
  </si>
  <si>
    <t>- Mapping activity target caseloads by raion and population group [Sheets P1.3 x 3].</t>
  </si>
  <si>
    <t xml:space="preserve">    &gt; Only activities with a direct beneificary reach are to be mapped by raion (i.e. capacity building and campaigns are not required).</t>
  </si>
  <si>
    <t>- Return inputs for Phase One to the OCHA IMU via email to Ramon &lt;shinkfield@un.org&gt; and Oleksandr &lt;oleksandr.yaroshenko@un.org&gt;</t>
  </si>
  <si>
    <t xml:space="preserve">** OCHA IMU to calculate the intersectoral targets for the Strategic Objectives ** </t>
  </si>
  <si>
    <t>PHASE TWO - Implementing the monitoring framework and setup of operational plans</t>
  </si>
  <si>
    <r>
      <t xml:space="preserve">Step 3) indicators and aggregation rules </t>
    </r>
    <r>
      <rPr>
        <i/>
        <sz val="11"/>
        <color theme="0" tint="-0.249977111117893"/>
        <rFont val="Calibri"/>
        <family val="2"/>
        <scheme val="minor"/>
      </rPr>
      <t>(inputs due by 10 November)</t>
    </r>
  </si>
  <si>
    <t>- Define the indicators for monitoring, which should include sex, age, disability and other required vulnerable dimensions.</t>
  </si>
  <si>
    <t>- Define aggregation rule(s) required for combining the activity targets at a sub-national level (per beneficiary group).</t>
  </si>
  <si>
    <t xml:space="preserve">- Complete the SADD and disability profile (and another dimensions, if applicable). </t>
  </si>
  <si>
    <t>- Activities and indicators will be coded and then returned to Clusters for building into the monitoring forms.</t>
  </si>
  <si>
    <t>- Return inputs to the OCHA IMU via email to Ramon &lt;shinkfield@un.org&gt; and Oleksandr &lt;oleksandr.yaroshenko@un.org&gt;</t>
  </si>
  <si>
    <t xml:space="preserve">** OCHA IMU to code activities and indicators, then return to clusters for ActivityInfo setup ** </t>
  </si>
  <si>
    <r>
      <t xml:space="preserve">Step 4)  ActivityInfo design &amp; setup </t>
    </r>
    <r>
      <rPr>
        <i/>
        <sz val="11"/>
        <color theme="0" tint="-0.249977111117893"/>
        <rFont val="Calibri"/>
        <family val="2"/>
        <scheme val="minor"/>
      </rPr>
      <t>(goal to be completed by December)</t>
    </r>
  </si>
  <si>
    <t>- ActivityInfo Taskforce to finalise the information architecture, platform design, and define supporting data management processes.</t>
  </si>
  <si>
    <t>- Develop and implement the Activity Plan Module (APM) for Clusters to create the "operational" activity plan.</t>
  </si>
  <si>
    <t>- Develop and implement the Response Monitoring Module (RMM) designed to the HRP 2023, i.e. implementation of Cluster monitoring forms.</t>
  </si>
  <si>
    <r>
      <rPr>
        <b/>
        <sz val="11"/>
        <color theme="0" tint="-0.249977111117893"/>
        <rFont val="Calibri"/>
        <family val="2"/>
        <scheme val="minor"/>
      </rPr>
      <t>Step 5)</t>
    </r>
    <r>
      <rPr>
        <sz val="11"/>
        <color theme="0" tint="-0.249977111117893"/>
        <rFont val="Calibri"/>
        <family val="2"/>
        <scheme val="minor"/>
      </rPr>
      <t xml:space="preserve"> </t>
    </r>
    <r>
      <rPr>
        <b/>
        <sz val="11"/>
        <color theme="0" tint="-0.249977111117893"/>
        <rFont val="Calibri"/>
        <family val="2"/>
        <scheme val="minor"/>
      </rPr>
      <t>Cluster operational plans</t>
    </r>
    <r>
      <rPr>
        <sz val="11"/>
        <color theme="0" tint="-0.249977111117893"/>
        <rFont val="Calibri"/>
        <family val="2"/>
        <scheme val="minor"/>
      </rPr>
      <t xml:space="preserve"> </t>
    </r>
    <r>
      <rPr>
        <i/>
        <sz val="11"/>
        <color theme="0" tint="-0.249977111117893"/>
        <rFont val="Calibri"/>
        <family val="2"/>
        <scheme val="minor"/>
      </rPr>
      <t>(goal to commence by mid-to-late December)</t>
    </r>
  </si>
  <si>
    <t>- Prepare Cluster Operational Plan (mapping of activities by partner, location and population group)</t>
  </si>
  <si>
    <t>GENERAL INSTRUCTIONS</t>
  </si>
  <si>
    <t>a) The Response Framework is for reference only (no updates or action required).</t>
  </si>
  <si>
    <t>b) Do not add new rows or columns to any of the sheets.</t>
  </si>
  <si>
    <t>c) Take note of the comments (notes) provided in the field headers.</t>
  </si>
  <si>
    <t xml:space="preserve">SO 1: </t>
  </si>
  <si>
    <t>Provide principled and timely multi-sectoral live-saving assistance to internally displaced persons, non-displaced persons and returnees, ensuring their safety and dignity.</t>
  </si>
  <si>
    <t xml:space="preserve">SO 2: </t>
  </si>
  <si>
    <t>Enable access to basic services, including education, health, water and sanitation to internally displaced persons, non-displaced persons and returnees.</t>
  </si>
  <si>
    <t xml:space="preserve">2025 HNRP      Strategic Objective </t>
  </si>
  <si>
    <t xml:space="preserve">2025 HNRP                                     CCCM Cluster Strategic Objective </t>
  </si>
  <si>
    <t>Activity Name</t>
  </si>
  <si>
    <t>Indicators</t>
  </si>
  <si>
    <t>Unit</t>
  </si>
  <si>
    <t>Disaggregation</t>
  </si>
  <si>
    <t>Reporting Level              (admin)</t>
  </si>
  <si>
    <t>Reporting Frequency</t>
  </si>
  <si>
    <t>Activity Description</t>
  </si>
  <si>
    <r>
      <rPr>
        <b/>
        <sz val="14"/>
        <color rgb="FF000000"/>
        <rFont val="Calibri"/>
        <scheme val="minor"/>
      </rPr>
      <t xml:space="preserve">СO1: </t>
    </r>
    <r>
      <rPr>
        <sz val="14"/>
        <color rgb="FF000000"/>
        <rFont val="Calibri"/>
        <scheme val="minor"/>
      </rPr>
      <t>Provide emergency response and coordinate multisectoral assistance in collective settings, ensuring critical needs are addressed and minimum standards are met.</t>
    </r>
  </si>
  <si>
    <r>
      <rPr>
        <b/>
        <sz val="14"/>
        <color rgb="FF000000"/>
        <rFont val="Calibri"/>
        <scheme val="minor"/>
      </rPr>
      <t xml:space="preserve">1.1. </t>
    </r>
    <r>
      <rPr>
        <sz val="14"/>
        <color rgb="FF000000"/>
        <rFont val="Calibri"/>
        <scheme val="minor"/>
      </rPr>
      <t>Site-level monitoring and referrals</t>
    </r>
  </si>
  <si>
    <t># of collective sites monitored</t>
  </si>
  <si>
    <t>Sites</t>
  </si>
  <si>
    <t>Site (admin 5)</t>
  </si>
  <si>
    <t>Monitoring involves the systematic and organized collection of information using specialized tools to assess the needs and their severity in collective sites. This includes the conditions of the sites themselves, as well as the needs of the people living in the sites. This activity can be tailored to specific contexts, focusing on aspects such as demographics, access to services, living conditions in collective sites etc. The primary objective of monitoring is to ensure that humanitarian response plans remain adaptive and aligned with evolving conditions on the ground and follow a people-centered approach that prioritizes needs of the most vulnerable IDPs in collective sites. Monitoring activities encompass both those conducted under Collective Site Monitoring (CSM) frameworks and those carried out for the programming needs of partner organizations, offering a comprehensive view of the situation.  
The CCCM partner supporting the management of the site acts as the primary focal point for coordinating the response at the site level. When CCCM partners lack the resources to address needs and gaps as identified through monitoring, it is essential to facilitate effective sectoral and inter-sectoral referrals. If required, needs can be escalated through the CCCM Cluster Referral and Escalation Tool to ensure that they are addressed by the appropriate sectors and organizations. This process enhances the utility of monitoring activities by informing programmatic adjustments and fostering strengthened collaboration and accountability within the humanitarian response.</t>
  </si>
  <si>
    <r>
      <rPr>
        <b/>
        <sz val="14"/>
        <color rgb="FF000000"/>
        <rFont val="Calibri"/>
        <scheme val="minor"/>
      </rPr>
      <t>1.2.</t>
    </r>
    <r>
      <rPr>
        <sz val="14"/>
        <color rgb="FF000000"/>
        <rFont val="Calibri"/>
        <scheme val="minor"/>
      </rPr>
      <t xml:space="preserve"> Care and maintenance (in-kind and cash)</t>
    </r>
  </si>
  <si>
    <t>Individuals</t>
  </si>
  <si>
    <t>Girls (0-17), Boys (0-17), Adult women (18-59), Adult men (18-59), Elderly women (60+), Elderly men (60+), People with disability</t>
  </si>
  <si>
    <t xml:space="preserve">Care and Maintenance is a comprehensive set of interventions designed to ensure decent and dignified living conditions, safety, and inclusiveness for people residing in collective sites. These interventions encompass a wide range of activities essential for both the daily operations of the site and the continuous improvement of living conditions and include small repairs and minor upgrades. Such activities may include, but are not limited to, space arrangement, wallpapering and painting, installation of disability-friendly infrastructure, small-scale WASH interventions, targeted replacement or repair of doors and windows, installation of lighting, and minor repairs to engineering systems. 
This activity can be implemented through cash or in-kind assistance. Cash assistance allows site management to procure necessary items and services, providing flexibility to address evolving and prioritized needs. In contrast, in-kind assistance involves the direct provision of physical resources, such as materials and equipment. The choice between these modalities should be guided by market availability and the feasibility of procurement, and in consultation with site managers and residents. 
</t>
  </si>
  <si>
    <r>
      <rPr>
        <b/>
        <sz val="14"/>
        <color rgb="FF000000"/>
        <rFont val="Calibri"/>
        <scheme val="minor"/>
      </rPr>
      <t xml:space="preserve">1.3. </t>
    </r>
    <r>
      <rPr>
        <sz val="14"/>
        <color rgb="FF000000"/>
        <rFont val="Calibri"/>
        <scheme val="minor"/>
      </rPr>
      <t xml:space="preserve">Essential items and equipment for communal and individual use (in-kind and cash)  </t>
    </r>
  </si>
  <si>
    <t xml:space="preserve">Essential items and equipment for communal use are non-food items intended to ensure basic standards of living conditions and functionality in collective sites. These items are designed for shared use among all residents of the collective site, contributing to the overall quality of life and operational efficiency of the site. These items are transferred to the collective site to support the communal needs and ensure that all residents have access to essential services and amenities. They include a broad range of items necessary for communal areas and shared facilities, such as furniture, items to arrange individual sleeping spaces, white appliances (fridges, stoves, washing machines, etc.), items needed for care and maintenance etc. 
This activity can be implemented through cash or in-kind assistance. Cash assistance allows site management to procure necessary items, providing flexibility to address evolving and prioritized needs. In contrast, in-kind assistance involves the direct provision of physical resources, such as materials and equipment. The choice between these modalities should be guided by market availability and the feasibility of procurement, and in consultation with site managers and residents. </t>
  </si>
  <si>
    <r>
      <rPr>
        <b/>
        <sz val="14"/>
        <color rgb="FF000000"/>
        <rFont val="Calibri"/>
        <scheme val="minor"/>
      </rPr>
      <t>1.4.</t>
    </r>
    <r>
      <rPr>
        <sz val="14"/>
        <color rgb="FF000000"/>
        <rFont val="Calibri"/>
        <scheme val="minor"/>
      </rPr>
      <t xml:space="preserve"> Small winter repairs (in-kind and cash)</t>
    </r>
  </si>
  <si>
    <t># of individuals benefiting from small winter repairs (in-kind)</t>
  </si>
  <si>
    <t xml:space="preserve"> This activity aimed at enhancing the warmth and thermal efficiency of site premises, ensuring they remain habitable, healthy, and dignified throughout the colder months. These interventions are critical for improving energy efficiency and indoor comfort and may include, but are not limited to, ceiling and wall insulation to reduce heat loss and maintain a warmer indoor environment, repairs and upgrades to heating systems and individual boiler rooms, safe installation of heating appliances etc. 
This activity can be implemented through cash or in-kind assistance. Cash assistance allows site management to procure necessary items and services, providing flexibility to address evolving and prioritized needs. In contrast, in-kind assistance involves the direct provision of physical resources, such as materials and equipment. The choice between these modalities should be guided by market availability and the feasibility of procurement, and in consultation with site managers and residents.</t>
  </si>
  <si>
    <t># of individuals benefiting from small winter repairs (cash)</t>
  </si>
  <si>
    <r>
      <rPr>
        <b/>
        <sz val="14"/>
        <color rgb="FF000000"/>
        <rFont val="Calibri"/>
        <scheme val="minor"/>
      </rPr>
      <t xml:space="preserve">1.5. </t>
    </r>
    <r>
      <rPr>
        <sz val="14"/>
        <color rgb="FF000000"/>
        <rFont val="Calibri"/>
        <scheme val="minor"/>
      </rPr>
      <t>Winter heating, materials, and fuel (in-kind and cash)</t>
    </r>
  </si>
  <si>
    <t xml:space="preserve">This activity involves providing a wide range of items for communal and individual use to ensure warmth and safety during the cold season, addressing both immediate and long-term needs in collective sites. Support may include various types of fuel, such as wood, coal, or pellets, for individual boiler rooms and generators to maintain heating systems. Generators and power stations are also provided to ensure the functioning of boiler rooms and heating appliances during power outages, mitigating the impact of electricity disruptions. Additional support includes heaters, stoves, and other heating appliances to ensure reliable warmth in residential and communal areas. 
This activity can be implemented through cash or in-kind assistance. Cash assistance allows site management to procure necessary items and services, providing flexibility to address evolving and prioritized needs. In contrast, in-kind assistance involves the direct provision of physical resources, such as materials and equipment. The choice between these modalities should be guided by market availability and the feasibility of procurement, and in consultation with site managers and residents. </t>
  </si>
  <si>
    <r>
      <rPr>
        <b/>
        <sz val="14"/>
        <color rgb="FF000000"/>
        <rFont val="Calibri"/>
        <scheme val="minor"/>
      </rPr>
      <t>CO2:</t>
    </r>
    <r>
      <rPr>
        <sz val="14"/>
        <color rgb="FF000000"/>
        <rFont val="Calibri"/>
        <scheme val="minor"/>
      </rPr>
      <t xml:space="preserve"> Support people-centered site management with a focus on the most vulnerable groups, promoting safety and dignity, and enhancing participation and community engagement.</t>
    </r>
  </si>
  <si>
    <r>
      <rPr>
        <b/>
        <sz val="14"/>
        <color rgb="FF000000"/>
        <rFont val="Calibri"/>
        <scheme val="minor"/>
      </rPr>
      <t>2.1</t>
    </r>
    <r>
      <rPr>
        <sz val="14"/>
        <color rgb="FF000000"/>
        <rFont val="Calibri"/>
        <scheme val="minor"/>
      </rPr>
      <t>.Support safe and participatory site management and governance structures</t>
    </r>
  </si>
  <si>
    <t># of individuals benefiting from CFM</t>
  </si>
  <si>
    <t xml:space="preserve">This activity involves CCCM teams supporting site management and IDPs to improve collective site management, create a protective environment, and promote community engagement, participation and coordination at the site level. Teams, composed of skilled humanitarian workers, visit sites every 2-3 weeks to assess and address gaps in compliance with CCCM and Ukrainian standards (e.g., Resolution 930). These assessments inform tailored action plans developed with site management, residents, and authorities. 
Key actions include: 
- Adopting site management policies: Ensure implementation of the Standard Rules of Stay and resolve conflicts. 
- Advocating for legalization: Promote the inclusion of sites in the government registry to enhance security for residents, enforce standards and protect investment. 
- Ensuring security of tenure: Advocate for individual stay agreements to protect IDPs from forced evictions. 
- Establishing resident structures and promote participation and inclusion: Mobilize and support resident groups to take proactiver ole in addressing needs in sites, as well as integrate with host communities. 
- Creating Complaint and Feedback Mechanisms (CFMs): Set up accessible, confidential systems for feedback and ensure appropriate responses. 
- Providing information on services: Connect residents, especially new arrivals, to critical government, local and humanitarian resources and services. 
- Coordinating site-level activities: Facilitate multi-sectoral coordination and joint platforms for effective humanitarian service delivery, while avoiding setup of parallel systems. 
- Advocating for IDP rights: Address issues like living conditions, free accommodation, and fair utility charges. 
- Supporting ‘resettlement’: Collaborate with communities and authorities to ensure smooth, responsible transitions from collective sites, linked to IDP profiling efforts. </t>
  </si>
  <si>
    <t># of individuals benefiting from establishment structures representing IDPs</t>
  </si>
  <si>
    <t># individuals benefiting from establishment of rules of stay</t>
  </si>
  <si>
    <r>
      <rPr>
        <b/>
        <sz val="14"/>
        <color rgb="FF000000"/>
        <rFont val="Calibri"/>
        <scheme val="minor"/>
      </rPr>
      <t xml:space="preserve">2.2. </t>
    </r>
    <r>
      <rPr>
        <sz val="14"/>
        <color rgb="FF000000"/>
        <rFont val="Calibri"/>
        <scheme val="minor"/>
      </rPr>
      <t>Community-led activities</t>
    </r>
  </si>
  <si>
    <t># of community-led activities</t>
  </si>
  <si>
    <t>Activities</t>
  </si>
  <si>
    <t>Community-led activities empower site residents to shift from passive recipients of aid to active contributors addressing challenges in collective sites. These initiatives enable residents to take ownership of small projects that improve living conditions, access to services, local integration, and overall well-being, fostering inclusivity and resilience. Activities prioritize the needs of vulnerable groups, ensuring their voices shape decisions.  
CCCM teams play a crucial role in empowering residents to take collaborative and proactive actions to improve both their individual and collective well-being. This involves identifying active members or groups among site residents who can mobilize others and lead community activities. CCCM teams are responsible for guiding these groups through the entire project cycle, including, but not limited to, identifying and prioritizing the needs of different social groups within the sites, designing plans to address these needs, allocating limited financial resources, overseeing community-led implementation activities, and conducting monitoring and evaluation. They ensure transparency, consultation, prevent power abuse, and coordinate with stakeholders to manage resources, reduce tensions, and achieve shared goals.</t>
  </si>
  <si>
    <t># of individuals benefiting from community-led activities</t>
  </si>
  <si>
    <r>
      <rPr>
        <b/>
        <sz val="14"/>
        <color rgb="FF000000"/>
        <rFont val="Calibri"/>
        <scheme val="minor"/>
      </rPr>
      <t>2.3.</t>
    </r>
    <r>
      <rPr>
        <sz val="14"/>
        <color rgb="FF000000"/>
        <rFont val="Calibri"/>
        <scheme val="minor"/>
      </rPr>
      <t xml:space="preserve"> Capacity building for site managers, IDPs and humanitarian staff</t>
    </r>
  </si>
  <si>
    <t># of trainings conducted</t>
  </si>
  <si>
    <t>Trainings</t>
  </si>
  <si>
    <t>Hromada (admin 3)</t>
  </si>
  <si>
    <t xml:space="preserve">Capacity building is a formal training designed to enhance people-centered site management and the protective environment for displaced population in collective sites. The topics of training activities may include, but are not limited to, CCCM induction training, protection mainstreaming, accountability to the affected population (AAP), humanitarian standards, prevention of sexual exploitation and abuse (PSEA), prevention of gender-based violence (GBV), and community participation. The CCCM teams are encouraged to identify more context-specific topics for training that will further empower site managers equipping them with the skills and knowledge needed for effective site management.  
This activity provides standard training for humanitarian aid workers, local authorities, site managers, and resident initiative groups, as well as "training for trainers" specifically for CCCM partners, preparing them to train others effectively. This approach ensures both foundational capacity building and the development of a network of skilled trainers to sustain and expand the training efforts. </t>
  </si>
  <si>
    <t># of individuals trained</t>
  </si>
  <si>
    <t>Adult women (18-59), Adult men (18-59)</t>
  </si>
  <si>
    <t># of trainers trained</t>
  </si>
  <si>
    <r>
      <rPr>
        <b/>
        <sz val="14"/>
        <color rgb="FF000000"/>
        <rFont val="Calibri"/>
        <scheme val="minor"/>
      </rPr>
      <t xml:space="preserve">CO3: </t>
    </r>
    <r>
      <rPr>
        <sz val="14"/>
        <color rgb="FF000000"/>
        <rFont val="Calibri"/>
        <scheme val="minor"/>
      </rPr>
      <t>Promote linkages to more sustainable solutions, including appropriate accommodation and critical services for vulnerable residents of collective sites.</t>
    </r>
  </si>
  <si>
    <r>
      <rPr>
        <b/>
        <sz val="14"/>
        <color rgb="FF000000"/>
        <rFont val="Calibri"/>
        <scheme val="minor"/>
      </rPr>
      <t xml:space="preserve">3.1. </t>
    </r>
    <r>
      <rPr>
        <sz val="14"/>
        <color rgb="FF000000"/>
        <rFont val="Calibri"/>
        <scheme val="minor"/>
      </rPr>
      <t>Profiling and engagement to link site residents to long-term solutions</t>
    </r>
  </si>
  <si>
    <t># of households profiled</t>
  </si>
  <si>
    <t>Households</t>
  </si>
  <si>
    <t xml:space="preserve">IDP Profiling involves collecting household-level data on IDPs in collective sites, with follow-up referrals to address immediate needs and find sustainable solutions. It focuses on sites at risk of closure or receiving new evacuations to support a "solutions from the start" approach and prevent prolonged stays in collective sites. Profiling gathers information on demographics, vulnerabilities, sectoral needs, and barriers to leaving collective sites, alongside an intentions survey on return, integration, or resettlement preferences.  
Following data collection, rapid analysis and prioritization of immediate cases should be conducted. Based on the findings, CCCM partners are tasked with identifying the most appropriate actors—such as state service providers, humanitarian partners, or development agencies—to facilitate solutions. With the consent of the IDPs, CCCM actors should refer cases or connect individuals with relevant actors to ensure appropriate services and support are provided. </t>
  </si>
  <si>
    <r>
      <rPr>
        <b/>
        <sz val="14"/>
        <color rgb="FF000000"/>
        <rFont val="Calibri"/>
        <scheme val="minor"/>
      </rPr>
      <t xml:space="preserve">3.2. </t>
    </r>
    <r>
      <rPr>
        <sz val="14"/>
        <color rgb="FF000000"/>
        <rFont val="Calibri"/>
        <scheme val="minor"/>
      </rPr>
      <t>Support authorities for principled site consolidation and closure</t>
    </r>
  </si>
  <si>
    <t># of sites where authorities were supported to ensure principled closure and consolidation</t>
  </si>
  <si>
    <t>Supporting Authorities in Site Consolidation and Closure involves CCCM partners working with local authorities, site managers, IDPs, and hosting communities to ensure responsible site closures and relocation to designated collective sites. CCCM partners advocate for adherence to the "do no harm" principle and prioritize the affected population's best interests through consultation and advocacy. While authorities lead the process, CCCM partners support by collecting data, conducting needs assessments, and ensuring clear communication with residents. They also provide logistical assistance, including safe transportation of people and belongings, to facilitate a dignified, efficient, and resident-centered transition.  
In addition to facilitating relocation to other collective sites, this activity provides an opportunity to provide support on more appropriate accommodation and longer-term solutions outside of collective sites, linking with activity “Profiling and engagement to link site residents to long-term solutions”.</t>
  </si>
  <si>
    <t># of workshops or trainings with local authorities</t>
  </si>
  <si>
    <t>Стратегічна ціль Плану Гуманітарного Реагування 2025 (2025 HNRP)</t>
  </si>
  <si>
    <t>Стратегічна ціль СССM Кластеру в рамках Плану Гуманітарного Реагування на 2025</t>
  </si>
  <si>
    <t>Вид активності</t>
  </si>
  <si>
    <t>Індикатор</t>
  </si>
  <si>
    <t>Одиниця звітування</t>
  </si>
  <si>
    <t xml:space="preserve">Дезагрегація </t>
  </si>
  <si>
    <t>Адміністративний рівень звітування</t>
  </si>
  <si>
    <t>Періодичність звітування</t>
  </si>
  <si>
    <r>
      <rPr>
        <b/>
        <sz val="12"/>
        <color rgb="FF000000"/>
        <rFont val="Calibri"/>
        <scheme val="minor"/>
      </rPr>
      <t>1.1.</t>
    </r>
    <r>
      <rPr>
        <sz val="12"/>
        <color rgb="FF000000"/>
        <rFont val="Calibri"/>
        <scheme val="minor"/>
      </rPr>
      <t xml:space="preserve"> Моніторинг МТП та перенаправлення</t>
    </r>
  </si>
  <si>
    <t>МТП</t>
  </si>
  <si>
    <t>Лише один раз</t>
  </si>
  <si>
    <t>Моніторинг  МТП - це збір інформації за допомогою спеціальних інформаційних інструментів для визначення демографічного профілю, ключових потреб та прогалин в гуманітарному реагуванні в МТП, в яких проживає переміщене населення. Моніторинг має на меті сприяти реалізації ефективного та скоординованого механізму гуманітарного реагування шляхом міжсекторального перенаправлення. Ця діяльність включає моніторинг, що проводиться в рамках ініціативи Collective Site Monitoring (CSM) та моніторинг, що проводиться для програмних цілей партнерських організацій. 
Перенаправлення - це ряд дій, що здійснюються мобільними командами з підтримки управління та функціонування МТП для перенаправлення потреб МТП та його мешканців до гуманітарних партнерів спеціалізованих (секторальних) або місцевих організацій, що можуть надати відповідні послуги, з метою забезпечення безпечних умов для ВПО в МТП та мінімальних житлових стандартів в МТП.</t>
  </si>
  <si>
    <t>Особа</t>
  </si>
  <si>
    <t>Дівчата (0-17), хлопчики (0-17), жінки (18-59), чоловіки (18-59), літні жінки (60+), літні чоловіки (60+), люди з інвалідністю</t>
  </si>
  <si>
    <t>Регулярно (щомісяця)</t>
  </si>
  <si>
    <t>Обслуговування МТП – це комплекс заходів, спрямованих на забезпечення гідних умов проживання, безпеки та інклюзивності для осіб, які перебувають у місцях тимчасового проживання. Ці заходи охоплюють широкий спектр дій, необхідних як для щоденного функціонування МТП, так і для постійного покращення умов проживання, включаючи дрібний ремонт і незначні вдосконалення. Активність може включати, але не обмежуватися наступними компонентами: облаштування простору, обклеювання шпалерами та фарбування, встановлення інфраструктури для маломобільних людей та дітей, дрібний ремонт санвузлів, заміна або ремонт дверей/вікон, встановлення освітлення та незначний ремонт інженерних систем.  
Ця діяльність може впроваджуватися через грошову або матеріальну допомогу. Грошова допомога дозволяє керівництву МТП закуповувати необхідні товари та послуги, забезпечуючи гнучкість у реагуванні на пріоритетні та змінні потреби. Натомість матеріальна допомога передбачає безпосереднє надання фізичних ресурсів, таких як матеріали та обладнання. Вибір між цими підходами має базуватися на доступності ринку, можливості закупівель та консультаціях із керівниками МТП і мешканцями.</t>
  </si>
  <si>
    <t># осіб в МТП, якому було надано обслуговування (готівкою)</t>
  </si>
  <si>
    <t>Необхідне обладнання та предмети побуду для спільного використання — це непродовольчі товари, призначені для забезпечення належних умов проживання та функціонання МТП. Ці предмети призначені для спільного використання серед усіх мешканців МТП, сприяючи загальній якості життя та оперативній ефективності МТП. Вони передаються в МТП для підтримки спільних потреб і забезпечення доступу всіх мешканців до основних послуг та зручностей. До них відноситься широкий асортимент предметів, необхідних для спільних приміщень, таких як меблі, предмети для організації індивідуальних спальних місць, побутова техніка (холодильники, плити, пральні машини тощо), предмети, необхідні для догляду за приміщенням МТП та його обслуговування тощо.
Цю діяльність можна реалізувати через грошову або натуральну допомогу. Грошова допомога дозволяє керівникам МТП закуповувати необхідні предмети, забезпечуючи гнучкість для вирішення змінних та пріоритетних потреб. У свою чергу, натуральна допомога включає безпосереднє надання фізичних ресурсів, таких як матеріали та обладнання. Вибір між цими формами допомоги повинен ґрунтуватися на наявності товарів на ринку та можливості закупівлі, а також за погодженням з керівниками МТП і мешканцями.</t>
  </si>
  <si>
    <t>Ця діяльність спрямована на покращення енергетичної ефективності приміщень МТП, забезпечуючи їх придатність для проживання, здоров'я та гідності мешканців в холодні місяці. Ці заходи є критично важливими для покращення енергоефективності та комфорту всередині приміщень і можуть включати, але не обмежуються, утеплення стель і стін для зменшення втрат тепла та підтримки теплішої температури в приміщеннях, ремонти та оновлення систем опалення та індивідуальних котельних, безпечне встановлення опалювальних приладів тощо.
Цю діяльність можна реалізувати через грошову або натуральну допомогу. Грошова допомога дозволяє управлінню центру закуповувати необхідні предмети та послуги, забезпечуючи гнучкість для вирішення змінних та пріоритетних потреб. У свою чергу, натуральна допомога включає безпосереднє надання фізичних ресурсів, таких як матеріали та обладнання. Вибір між цими формами допомоги повинен ґрунтуватися на наявності товарів на ринку та можливості закупівлі, а також за погодженням з керівниками МТП і мешканцями.</t>
  </si>
  <si>
    <t>Ця активність передбачає надання широкого спектру предметів для спільного та індивідуального використання з метою забезпечення тепла та безпеки під час зимового періоду, враховуючи як нагальні, так і довгострокові потреби в МТП. Підтримка може включати різні види палива, такі як дрова, вугілля або пелети, для індивідуальних котельних і генераторів для підтримки систем опалення. Також надаються генератори та електростанції для забезпечення функціонування котельних і опалювальних приладів під час відключень електроенергії, зменшуючи вплив перебоїв з електрикою. Додатково надаються обігрівачі, печі та інші опалювальні прилади для забезпечення надійного тепла в житлових і спільних приміщеннях.
Цю діяльність можна реалізувати через грошову або натуральну допомогу. Грошова допомога дозволяє управлінню центру закуповувати необхідні предмети та послуги, забезпечуючи гнучкість для вирішення змінних та пріоритетних потреб. У свою чергу, натуральна допомога включає безпосереднє надання фізичних ресурсів, таких як матеріали та обладнання. Вибір між цими формами допомоги повинен ґрунтуватися на наявності товарів на ринку та можливості закупівлі, а також за погодженням з керівниками МТП і мешканцями.</t>
  </si>
  <si>
    <r>
      <rPr>
        <b/>
        <sz val="12"/>
        <color rgb="FF000000"/>
        <rFont val="Calibri"/>
        <scheme val="minor"/>
      </rPr>
      <t>СЦ2</t>
    </r>
    <r>
      <rPr>
        <sz val="12"/>
        <color rgb="FF000000"/>
        <rFont val="Calibri"/>
        <scheme val="minor"/>
      </rPr>
      <t xml:space="preserve">: Забезпечити людиноцентристський підхід щодо управління МТП, з акцентом на найбільш вразливі групи населення, сприяючи безпеці та гідності, а також підвищуючи рівень участі та залучення ВПО у функціонуванні МТП. </t>
    </r>
  </si>
  <si>
    <r>
      <rPr>
        <b/>
        <sz val="12"/>
        <color rgb="FF000000"/>
        <rFont val="Calibri"/>
        <scheme val="minor"/>
      </rPr>
      <t xml:space="preserve">2.1. </t>
    </r>
    <r>
      <rPr>
        <sz val="12"/>
        <color rgb="FF000000"/>
        <rFont val="Calibri"/>
        <scheme val="minor"/>
      </rPr>
      <t xml:space="preserve">Підтримка надійних та відкритих для участі структур управління МТП </t>
    </r>
  </si>
  <si>
    <t># осіб, що отримали доступ до механізму скарг та зворотнього зв'язку</t>
  </si>
  <si>
    <t>Ця активність передбачає підтримку СССМ команд  в управлінні МТП та допомогу ВПО для покращення управління МТП, створення безпечного середовища та сприяння залученню громади, участь й координація на рівні МТП. Команди, що складаються з досвідчених гуманітарних працівників, відвідують МТП кожні 2-3 тижні для оцінки та усунення прогалин у відповідності МТП стандартам CCCM та українським нормативам (наприклад, Постанова №930). Ці оцінки лягають в основу розробки індивідуальних планів дій разом з керівниками МТП, мешканцями та органами влади.
Основні заходи включають:
- Прийняття політик управління місцями тимчасового проживання: Забезпечення впровадження Стандартних правил перебування та вирішення конфліктів.
- Адвокація за легалізацію: Сприяння включенню МТП до офіційного переліку місць тимчасового проживання ВПО для підвищення безпеки мешканців, впровадження стандартів і захисту інвестицій.
- Забезпечення безпеки проживання: Адвокація за індивідуальні угоди на проживання для захисту ВПО від примусових виселень.
- Створення комітетів ВПО та сприяння їх участі й залученню: Залучення та підтримка груп мешканців для активного вирішення потреб в МТП та інтеграції в приймаючій громаді.
- Створення механізмів скарг і зворотного зв’язку: Впровадження доступних і конфіденційних систем для зворотного зв’язку та забезпечення відповідного реагування.
- Надання інформації про послуги: Доступ мешканців, особливо новоприбулих, до ключових урядовими, місцевих та гуманітарних ресурсів та послуг.
- Координація діяльності на рівні МТП: Сприяння багатосекторальній координації та створенню спільних платформ для ефективного надання гуманітарних послуг та уникнення дублювання систем.
- Адвокація за права ВПО: Розгляд питань, таких як умови проживання, безкоштовне проживання та справедливі тарифи на комунальні послуги.
- Підтримка переселення: Співпраця з громадами та органами влади для забезпечення плавного, відповідального виходу з МТП, пов’язаного з профілюванням ВПО.</t>
  </si>
  <si>
    <t># осіб, чий захист було посилено через встановлення структур репрезентації ВПО</t>
  </si>
  <si>
    <t># осіб, чий захист було посилено через встановлення правил перебування в МТП</t>
  </si>
  <si>
    <t>Ініціатива</t>
  </si>
  <si>
    <t>Ініцативи, що реалізуються громадою надають мешканцям МТП можливість перейти від пасивного отримання допомоги до активної участі у вирішенні викликів у місцях тимчасового проживання. Ці заходи дозволяють мешканцям брати на себе відповідальність за невеликі проєкти, які покращують умови життя, доступ до послуг, місцеву інтеграцію та загальне благополуччя, сприяючи інклюзивності та стійкості. Особлива увага приділяється потребам вразливих груп, щоб їхні голоси формували прийняття рішень.  
СССМ команди відіграють ключову роль у залученні мешканців до спільних та проактивних дій, спрямованих на покращення як індивідуального, так і колективного благополуччя. Це включає ідентифікацію активних членів або груп серед мешканців МТП, які можуть мобілізувати інших і очолити громадські ініціативи. СССМ команди відповідають за супровід цих груп протягом усього циклу проєкту, включаючи, але не обмежуючись: визначення та пріоритизацію потреб різних соціальних груп у МТП, розробку планів для вирішення цих потреб, розподіл обмежених фінансових ресурсів, контроль за впровадженням заходів, ініційованих громадою, а також моніторинг і оцінку. Вони забезпечують прозорість, консультації, запобігання зловживанням владою та координацію зі стейкхолдерами для управління ресурсами, зменшення напруженості та досягнення спільних цілей.</t>
  </si>
  <si>
    <r>
      <rPr>
        <b/>
        <sz val="12"/>
        <color rgb="FF000000"/>
        <rFont val="Calibri"/>
        <scheme val="minor"/>
      </rPr>
      <t>2.3.</t>
    </r>
    <r>
      <rPr>
        <sz val="12"/>
        <color rgb="FF000000"/>
        <rFont val="Calibri"/>
        <scheme val="minor"/>
      </rPr>
      <t xml:space="preserve"> Розбудова спроможностей для керівників МТП, ВПО та гуманітарних працівників</t>
    </r>
  </si>
  <si>
    <t># проведених тренінгів</t>
  </si>
  <si>
    <t>Тренінг</t>
  </si>
  <si>
    <t>Розбудова спроможностей – це формальне навчання, спрямоване на покращення управління МТП, орієнтованого на людей, і створення безпечного середовища для переміщеного населення у місцях тимчасового проживання. Тематика навчальних заходів може включати, але не обмежуватися вступним тренінгом щодо управління та координації МТП, підвищенням рівня обізнаності щодо питань захисту ВПО, підзвітністю перед постраждалим населенням, гуманітарними стандартами, запобіганням сексуальній експлуатації та насильству, запобіганням гендерно зумовленому насильству, комунікацією з громадами тощо. Командам СССМ рекомендується визначати більш контекстно специфічні теми для навчання, які додатково розширять можливості керівників МТП, забезпечуючи їх навичками та знаннями, необхідними для ефективного управління.  
Ця діяльність передбачає стандартне навчання для працівників гуманітарних організацій, місцевих органів влади, керівників МТП та ініціативних груп мешканців, а також проведення тренінгів для тренерів, розроблених спеціально для СССМ партнерів, з підготовкою їх до ефективного навчання інших. Такий підхід забезпечує як базову розбудову спроможностей, так і формування мережі кваліфікованих тренерів для підтримки та розширення навчальних зусиль.</t>
  </si>
  <si>
    <t># осіб, що пройшли тренінг</t>
  </si>
  <si>
    <t>жінки (18-59), чоловіки (18-59)</t>
  </si>
  <si>
    <t># підготовлених тренерів</t>
  </si>
  <si>
    <r>
      <rPr>
        <b/>
        <sz val="12"/>
        <color rgb="FF000000"/>
        <rFont val="Calibri"/>
        <scheme val="minor"/>
      </rPr>
      <t xml:space="preserve">СЦ3: </t>
    </r>
    <r>
      <rPr>
        <sz val="12"/>
        <color rgb="FF000000"/>
        <rFont val="Calibri"/>
        <scheme val="minor"/>
      </rPr>
      <t>Сприяння зв'язкам із більш стійкими рішеннями, включаючи належне житло та критично важливі послуги для вразливих груп в МТП.</t>
    </r>
  </si>
  <si>
    <r>
      <rPr>
        <b/>
        <sz val="12"/>
        <color rgb="FF000000"/>
        <rFont val="Calibri"/>
        <scheme val="minor"/>
      </rPr>
      <t xml:space="preserve">3.1. </t>
    </r>
    <r>
      <rPr>
        <sz val="12"/>
        <color rgb="FF000000"/>
        <rFont val="Calibri"/>
        <scheme val="minor"/>
      </rPr>
      <t>Профілювання ВПО та сприяння пошуку більш відповідних рішень щодо розміщення</t>
    </r>
  </si>
  <si>
    <t>Домогосподарство</t>
  </si>
  <si>
    <t>Профілювання ВПО - це комплекс заходів щодо збору інформації в МТП на рівні домогосподарств з подальшими перенаправленнями для вирішення нагальних потреб і знаходження сталих рішень. Під профілювання підпадають МТП, що піддаються закриттю або приймають ново евакуйованих, щоб підтримати підхід «рішення з самого початку» та запобігти тривалому перебуванню ВПО в МТП. Профілювання збирає інформацію про демографічні дані, вразливості, потреби в секторах та бар'єри для покидання МТП, а також опитування щодо намірів щодо повернення, інтеграції або переселення.
Після збору даних слід провести швидкий аналіз і пріоритетизацію нагальних випадків. На основі отриманих результатів СССМ партнери мають завдання визначити найбільш відповідних акторів, таких як державні надавачі послуг, гуманітарні партнери або агентства розвитку, для сприяння вирішенню проблем. За згодою ВПО СССМ актори повинні перенаправити випадки або зв'язати осіб з відповідними акторами, щоб забезпечити надання належних послуг і підтримки.</t>
  </si>
  <si>
    <t>Підтримка органів влади в процесах консолідації та закриття МТП - це комплекс заходів, що проводиться партнерами СССМ Кластеру у координації з місцевими органами влади, керівниками МТП, ВПО та приймаючими громадами, для забезпечення відповідального закриття МТП і переміщення ВПО до визначених МТП. СССМ партнери виступають за дотримання принципу «не завдати шкоди» і надають пріоритет інтересам постраждалих мешканців через консультування та адвокацію. Хоча органи влади керують процесом, СССМ партнери підтримують цей процес, збираючи дані, проводячи оцінки потреб і забезпечуючи чітку комунікацію з мешканцями. Вони також надають логістичну допомогу, включаючи безпечне транспортування людей і майна, щоб забезпечити гідний, ефективний і орієнтований на мешканців перехід.
Окрім сприяння переміщенню до інших місць тимчасового проживання, ця діяльність надає можливість забезпечити підтримку щодо більш відповідного житла та довгострокових рішень поза межами МТП, пов'язуючи з активністю «Профілювання ВПО та сприяння пошуку більш відповідних рішень щодо розміщення».</t>
  </si>
  <si>
    <t>Should you have any questions, please contact</t>
  </si>
  <si>
    <t xml:space="preserve">Asim Younis, CCCM Cluster IMO, younisa@unhcr.org </t>
  </si>
  <si>
    <t>З питаннями, будь ласка, звертайтеся до</t>
  </si>
  <si>
    <t xml:space="preserve">Асім Юніс, IMO, younisa@unhcr.org </t>
  </si>
  <si>
    <t>#</t>
  </si>
  <si>
    <t>Activity Code</t>
  </si>
  <si>
    <t>Intervention Characteristics</t>
  </si>
  <si>
    <t>Target (individuals to be reached)</t>
  </si>
  <si>
    <t>Activity Unit</t>
  </si>
  <si>
    <t>Activity</t>
  </si>
  <si>
    <t>Unit Cost (USD)</t>
  </si>
  <si>
    <t xml:space="preserve">Total Activity </t>
  </si>
  <si>
    <t>Notes / Comments</t>
  </si>
  <si>
    <t>Modality</t>
  </si>
  <si>
    <t>Direct / Indirect</t>
  </si>
  <si>
    <t xml:space="preserve">Once-off / Repeated </t>
  </si>
  <si>
    <t>IDPs</t>
  </si>
  <si>
    <t>Non-Displaced</t>
  </si>
  <si>
    <t>Returnees</t>
  </si>
  <si>
    <t>Target</t>
  </si>
  <si>
    <t>Minimum</t>
  </si>
  <si>
    <t>Maximum</t>
  </si>
  <si>
    <t>Weighted Average</t>
  </si>
  <si>
    <t>Cost (USD)</t>
  </si>
  <si>
    <t>CC101</t>
  </si>
  <si>
    <t xml:space="preserve">Support safe and participatory site management and governance structures </t>
  </si>
  <si>
    <t>CC102</t>
  </si>
  <si>
    <t>Community-led activities on the site level</t>
  </si>
  <si>
    <t>CC103</t>
  </si>
  <si>
    <t>Capacity building</t>
  </si>
  <si>
    <t>CC104</t>
  </si>
  <si>
    <r>
      <t>Site-level monitoring and</t>
    </r>
    <r>
      <rPr>
        <sz val="11"/>
        <color theme="5"/>
        <rFont val="Calibri"/>
        <family val="2"/>
        <scheme val="minor"/>
      </rPr>
      <t xml:space="preserve"> referrals</t>
    </r>
  </si>
  <si>
    <t>CC105-IK</t>
  </si>
  <si>
    <t>Care and maintenance (in-kind)</t>
  </si>
  <si>
    <t>CC105-CV</t>
  </si>
  <si>
    <t>Care and maintenance (cash)</t>
  </si>
  <si>
    <t>CC106-IK</t>
  </si>
  <si>
    <t>Essential items and equipment for communal and individual use (in-kind)</t>
  </si>
  <si>
    <t>CC106-CV</t>
  </si>
  <si>
    <t>Essential items and equipment for communal and individual use (cash)</t>
  </si>
  <si>
    <t>CC201</t>
  </si>
  <si>
    <t>IDP profiling</t>
  </si>
  <si>
    <t>CC202</t>
  </si>
  <si>
    <t>Support authorities for site consolidation and closure</t>
  </si>
  <si>
    <t>CC203</t>
  </si>
  <si>
    <t>Awareness raising on site consolidation and access to sustainable solutions</t>
  </si>
  <si>
    <t>Oblast</t>
  </si>
  <si>
    <t>Raion</t>
  </si>
  <si>
    <t>PIN</t>
  </si>
  <si>
    <t>SO1</t>
  </si>
  <si>
    <t>SO2</t>
  </si>
  <si>
    <t>Caseloads (Individuals)</t>
  </si>
  <si>
    <t>Name (English)</t>
  </si>
  <si>
    <t>Name (Ukrainian)</t>
  </si>
  <si>
    <t>Pcode</t>
  </si>
  <si>
    <t xml:space="preserve">IDPs </t>
  </si>
  <si>
    <t>Site-level monitoring and referrals</t>
  </si>
  <si>
    <t>Awareness raising on site consolidation</t>
  </si>
  <si>
    <t>ADM1_EN</t>
  </si>
  <si>
    <t>ADM1_UA</t>
  </si>
  <si>
    <t>ADM1_PCODE</t>
  </si>
  <si>
    <t>ADM2_EN</t>
  </si>
  <si>
    <t>ADM2_UA</t>
  </si>
  <si>
    <t>ADM2_PCODE</t>
  </si>
  <si>
    <t>pin</t>
  </si>
  <si>
    <t>so1_target</t>
  </si>
  <si>
    <t>so2_target</t>
  </si>
  <si>
    <t>Vinnytska</t>
  </si>
  <si>
    <t>Вінницька</t>
  </si>
  <si>
    <t>UA05</t>
  </si>
  <si>
    <t>Vinnytskyi</t>
  </si>
  <si>
    <t>Вінницький</t>
  </si>
  <si>
    <t>UA0502</t>
  </si>
  <si>
    <t>Haisynskyi</t>
  </si>
  <si>
    <t>Гайсинський</t>
  </si>
  <si>
    <t>UA0504</t>
  </si>
  <si>
    <t>Zhmerynskyi</t>
  </si>
  <si>
    <t>Жмеринський</t>
  </si>
  <si>
    <t>UA0506</t>
  </si>
  <si>
    <t>Mohyliv-Podilskyi</t>
  </si>
  <si>
    <t>Могилів-Подільський</t>
  </si>
  <si>
    <t>UA0508</t>
  </si>
  <si>
    <t>Tulchynskyi</t>
  </si>
  <si>
    <t>Тульчинський</t>
  </si>
  <si>
    <t>UA0510</t>
  </si>
  <si>
    <t>Khmilnytskyi</t>
  </si>
  <si>
    <t>Хмільницький</t>
  </si>
  <si>
    <t>UA0512</t>
  </si>
  <si>
    <t>Volynska</t>
  </si>
  <si>
    <t>Волинська</t>
  </si>
  <si>
    <t>UA07</t>
  </si>
  <si>
    <t>Volodymyrskyi</t>
  </si>
  <si>
    <t>Володимирський</t>
  </si>
  <si>
    <t>UA0702</t>
  </si>
  <si>
    <t>Kamin-Kashyrskyi</t>
  </si>
  <si>
    <t>Камінь-Каширський</t>
  </si>
  <si>
    <t>UA0704</t>
  </si>
  <si>
    <t>Kovelskyi</t>
  </si>
  <si>
    <t>Ковельський</t>
  </si>
  <si>
    <t>UA0706</t>
  </si>
  <si>
    <t>Lutskyi</t>
  </si>
  <si>
    <t>Луцький</t>
  </si>
  <si>
    <t>UA0708</t>
  </si>
  <si>
    <t>Dnipropetrovska</t>
  </si>
  <si>
    <t>Дніпропетровська</t>
  </si>
  <si>
    <t>UA12</t>
  </si>
  <si>
    <t>Dniprovskyi</t>
  </si>
  <si>
    <t>Дніпровський</t>
  </si>
  <si>
    <t>UA1202</t>
  </si>
  <si>
    <t>Kamianskyi</t>
  </si>
  <si>
    <t>Кам’янський</t>
  </si>
  <si>
    <t>UA1204</t>
  </si>
  <si>
    <t>Kryvorizkyi</t>
  </si>
  <si>
    <t>Криворізький</t>
  </si>
  <si>
    <t>UA1206</t>
  </si>
  <si>
    <t>Nikopolskyi</t>
  </si>
  <si>
    <t>Нікопольський</t>
  </si>
  <si>
    <t>UA1208</t>
  </si>
  <si>
    <t>Novomoskovskyi</t>
  </si>
  <si>
    <t>Новомосковський</t>
  </si>
  <si>
    <t>UA1210</t>
  </si>
  <si>
    <t>Pavlohradskyi</t>
  </si>
  <si>
    <t>Павлоградський</t>
  </si>
  <si>
    <t>UA1212</t>
  </si>
  <si>
    <t>Synelnykivskyi</t>
  </si>
  <si>
    <t>Синельниківський</t>
  </si>
  <si>
    <t>UA1214</t>
  </si>
  <si>
    <t>Donetska</t>
  </si>
  <si>
    <t>Донецька</t>
  </si>
  <si>
    <t>UA14</t>
  </si>
  <si>
    <t>Bakhmutskyi</t>
  </si>
  <si>
    <t>Бахмутський</t>
  </si>
  <si>
    <t>UA1402</t>
  </si>
  <si>
    <t>Volnovaskyi</t>
  </si>
  <si>
    <t>Волноваський</t>
  </si>
  <si>
    <t>UA1404</t>
  </si>
  <si>
    <t>Horlivskyi</t>
  </si>
  <si>
    <t>Горлівський</t>
  </si>
  <si>
    <t>UA1406</t>
  </si>
  <si>
    <t>Donetskyi</t>
  </si>
  <si>
    <t>Донецький</t>
  </si>
  <si>
    <t>UA1408</t>
  </si>
  <si>
    <t>Kalmiuskyi</t>
  </si>
  <si>
    <t>Кальміуський</t>
  </si>
  <si>
    <t>UA1410</t>
  </si>
  <si>
    <t>Kramatorskyi</t>
  </si>
  <si>
    <t>Краматорський</t>
  </si>
  <si>
    <t>UA1412</t>
  </si>
  <si>
    <t>Mariupolskyi</t>
  </si>
  <si>
    <t>Маріупольський</t>
  </si>
  <si>
    <t>UA1414</t>
  </si>
  <si>
    <t>Pokrovskyi</t>
  </si>
  <si>
    <t>Покровський</t>
  </si>
  <si>
    <t>UA1416</t>
  </si>
  <si>
    <t>Zhytomyrska</t>
  </si>
  <si>
    <t>Житомирська</t>
  </si>
  <si>
    <t>UA18</t>
  </si>
  <si>
    <t>Berdychivskyi</t>
  </si>
  <si>
    <t>Бердичівський</t>
  </si>
  <si>
    <t>UA1802</t>
  </si>
  <si>
    <t>Zhytomyrskyi</t>
  </si>
  <si>
    <t>Житомирський</t>
  </si>
  <si>
    <t>UA1804</t>
  </si>
  <si>
    <t>Korostenskyi</t>
  </si>
  <si>
    <t>Коростенський</t>
  </si>
  <si>
    <t>UA1806</t>
  </si>
  <si>
    <t>Zviahelskyi</t>
  </si>
  <si>
    <t>Звягельський</t>
  </si>
  <si>
    <t>UA1808</t>
  </si>
  <si>
    <t>Zakarpatska</t>
  </si>
  <si>
    <t>Закарпатська</t>
  </si>
  <si>
    <t>UA21</t>
  </si>
  <si>
    <t>Berehivskyi</t>
  </si>
  <si>
    <t>Берегівський</t>
  </si>
  <si>
    <t>UA2102</t>
  </si>
  <si>
    <t>Mukachivskyi</t>
  </si>
  <si>
    <t>Мукачівський</t>
  </si>
  <si>
    <t>UA2104</t>
  </si>
  <si>
    <t>Rakhivskyi</t>
  </si>
  <si>
    <t>Рахівський</t>
  </si>
  <si>
    <t>UA2106</t>
  </si>
  <si>
    <t>Tiachivskyi</t>
  </si>
  <si>
    <t>Тячівський</t>
  </si>
  <si>
    <t>UA2108</t>
  </si>
  <si>
    <t>Uzhhorodskyi</t>
  </si>
  <si>
    <t>Ужгородський</t>
  </si>
  <si>
    <t>UA2110</t>
  </si>
  <si>
    <t>Khustskyi</t>
  </si>
  <si>
    <t>Хустський</t>
  </si>
  <si>
    <t>UA2112</t>
  </si>
  <si>
    <t>Zaporizka</t>
  </si>
  <si>
    <t>Запорізька</t>
  </si>
  <si>
    <t>UA23</t>
  </si>
  <si>
    <t>Berdianskyi</t>
  </si>
  <si>
    <t>Бердянський</t>
  </si>
  <si>
    <t>UA2302</t>
  </si>
  <si>
    <t>Vasylivskyi</t>
  </si>
  <si>
    <t>Василівський</t>
  </si>
  <si>
    <t>UA2304</t>
  </si>
  <si>
    <t>Zaporizkyi</t>
  </si>
  <si>
    <t>Запорізький</t>
  </si>
  <si>
    <t>UA2306</t>
  </si>
  <si>
    <t>Melitopolskyi</t>
  </si>
  <si>
    <t>Мелітопольський</t>
  </si>
  <si>
    <t>UA2308</t>
  </si>
  <si>
    <t>Polohivskyi</t>
  </si>
  <si>
    <t>Пологівський</t>
  </si>
  <si>
    <t>UA2310</t>
  </si>
  <si>
    <t>Ivano-Frankivska</t>
  </si>
  <si>
    <t>Івано-Франківська</t>
  </si>
  <si>
    <t>UA26</t>
  </si>
  <si>
    <t>Verkhovynskyi</t>
  </si>
  <si>
    <t>Верховинський</t>
  </si>
  <si>
    <t>UA2602</t>
  </si>
  <si>
    <t>Ivano-Frankivskyi</t>
  </si>
  <si>
    <t>Івано-Франківський</t>
  </si>
  <si>
    <t>UA2604</t>
  </si>
  <si>
    <t>Kaluskyi</t>
  </si>
  <si>
    <t>Калуський</t>
  </si>
  <si>
    <t>UA2606</t>
  </si>
  <si>
    <t>Kolomyiskyi</t>
  </si>
  <si>
    <t>Коломийський</t>
  </si>
  <si>
    <t>UA2608</t>
  </si>
  <si>
    <t>Kosivskyi</t>
  </si>
  <si>
    <t>Косівський</t>
  </si>
  <si>
    <t>UA2610</t>
  </si>
  <si>
    <t>Nadvirnianskyi</t>
  </si>
  <si>
    <t>Надвірнянський</t>
  </si>
  <si>
    <t>UA2612</t>
  </si>
  <si>
    <t>Kyivska</t>
  </si>
  <si>
    <t>Київська</t>
  </si>
  <si>
    <t>UA32</t>
  </si>
  <si>
    <t>Chornobyl Exclusion Zone</t>
  </si>
  <si>
    <t>Чорнобильська зона відчуження</t>
  </si>
  <si>
    <t>UA3200</t>
  </si>
  <si>
    <t>Bilotserkivskyi</t>
  </si>
  <si>
    <t>Білоцерківський</t>
  </si>
  <si>
    <t>UA3202</t>
  </si>
  <si>
    <t>Boryspilskyi</t>
  </si>
  <si>
    <t>Бориспільський</t>
  </si>
  <si>
    <t>UA3204</t>
  </si>
  <si>
    <t>Brovarskyi</t>
  </si>
  <si>
    <t>Броварський</t>
  </si>
  <si>
    <t>UA3206</t>
  </si>
  <si>
    <t>Buchanskyi</t>
  </si>
  <si>
    <t>Бучанський</t>
  </si>
  <si>
    <t>UA3208</t>
  </si>
  <si>
    <t>Vyshhorodskyi</t>
  </si>
  <si>
    <t>Вишгородський</t>
  </si>
  <si>
    <t>UA3210</t>
  </si>
  <si>
    <t>Obukhivskyi</t>
  </si>
  <si>
    <t>Обухівський</t>
  </si>
  <si>
    <t>UA3212</t>
  </si>
  <si>
    <t>Fastivskyi</t>
  </si>
  <si>
    <t>Фастівський</t>
  </si>
  <si>
    <t>UA3214</t>
  </si>
  <si>
    <t>Kirovohradska</t>
  </si>
  <si>
    <t>Кіровоградська</t>
  </si>
  <si>
    <t>UA35</t>
  </si>
  <si>
    <t>Holovanivskyi</t>
  </si>
  <si>
    <t>Голованівський</t>
  </si>
  <si>
    <t>UA3502</t>
  </si>
  <si>
    <t>Kropyvnytskyi</t>
  </si>
  <si>
    <t>Кропивницький</t>
  </si>
  <si>
    <t>UA3504</t>
  </si>
  <si>
    <t>Novoukrainskyi</t>
  </si>
  <si>
    <t>Новоукраїнський</t>
  </si>
  <si>
    <t>UA3506</t>
  </si>
  <si>
    <t>Oleksandriiskyi</t>
  </si>
  <si>
    <t>Олександрійський</t>
  </si>
  <si>
    <t>UA3508</t>
  </si>
  <si>
    <t>Luhanska</t>
  </si>
  <si>
    <t>Луганська</t>
  </si>
  <si>
    <t>UA44</t>
  </si>
  <si>
    <t>Alchevskyi</t>
  </si>
  <si>
    <t>Алчевський</t>
  </si>
  <si>
    <t>UA4402</t>
  </si>
  <si>
    <t>Dovzhanskyi</t>
  </si>
  <si>
    <t>Довжанський</t>
  </si>
  <si>
    <t>UA4404</t>
  </si>
  <si>
    <t>Luhanskyi</t>
  </si>
  <si>
    <t>Луганський</t>
  </si>
  <si>
    <t>UA4406</t>
  </si>
  <si>
    <t>Rovenkivskyi</t>
  </si>
  <si>
    <t>Ровеньківський</t>
  </si>
  <si>
    <t>UA4408</t>
  </si>
  <si>
    <t>Svativskyi</t>
  </si>
  <si>
    <t>Сватівський</t>
  </si>
  <si>
    <t>UA4410</t>
  </si>
  <si>
    <t>Sievierodonetskyi</t>
  </si>
  <si>
    <t>Сєвєродонецький</t>
  </si>
  <si>
    <t>UA4412</t>
  </si>
  <si>
    <t>Starobilskyi</t>
  </si>
  <si>
    <t>Старобільський</t>
  </si>
  <si>
    <t>UA4414</t>
  </si>
  <si>
    <t>Shchastynskyi</t>
  </si>
  <si>
    <t>Щастинський</t>
  </si>
  <si>
    <t>UA4416</t>
  </si>
  <si>
    <t>Lvivska</t>
  </si>
  <si>
    <t>Львівська</t>
  </si>
  <si>
    <t>UA46</t>
  </si>
  <si>
    <t>Drohobytskyi</t>
  </si>
  <si>
    <t>Дрогобицький</t>
  </si>
  <si>
    <t>UA4602</t>
  </si>
  <si>
    <t>Zolochivskyi</t>
  </si>
  <si>
    <t>Золочівський</t>
  </si>
  <si>
    <t>UA4604</t>
  </si>
  <si>
    <t>Lvivskyi</t>
  </si>
  <si>
    <t>Львівський</t>
  </si>
  <si>
    <t>UA4606</t>
  </si>
  <si>
    <t>Sambirskyi</t>
  </si>
  <si>
    <t>Самбірський</t>
  </si>
  <si>
    <t>UA4608</t>
  </si>
  <si>
    <t>Stryiskyi</t>
  </si>
  <si>
    <t>Стрийський</t>
  </si>
  <si>
    <t>UA4610</t>
  </si>
  <si>
    <t>Chervonohradskyi</t>
  </si>
  <si>
    <t>Червоноградський</t>
  </si>
  <si>
    <t>UA4612</t>
  </si>
  <si>
    <t>Yavorivskyi</t>
  </si>
  <si>
    <t>Яворівський</t>
  </si>
  <si>
    <t>UA4614</t>
  </si>
  <si>
    <t>Mykolaivska</t>
  </si>
  <si>
    <t>Миколаївська</t>
  </si>
  <si>
    <t>UA48</t>
  </si>
  <si>
    <t>Bashtanskyi</t>
  </si>
  <si>
    <t>Баштанський</t>
  </si>
  <si>
    <t>UA4802</t>
  </si>
  <si>
    <t>Voznesenskyi</t>
  </si>
  <si>
    <t>Вознесенський</t>
  </si>
  <si>
    <t>UA4804</t>
  </si>
  <si>
    <t>Mykolaivskyi</t>
  </si>
  <si>
    <t>Миколаївський</t>
  </si>
  <si>
    <t>UA4806</t>
  </si>
  <si>
    <t>Pervomaiskyi</t>
  </si>
  <si>
    <t>Первомайський</t>
  </si>
  <si>
    <t>UA4808</t>
  </si>
  <si>
    <t>Odeska</t>
  </si>
  <si>
    <t>Одеська</t>
  </si>
  <si>
    <t>UA51</t>
  </si>
  <si>
    <t>Berezivskyi</t>
  </si>
  <si>
    <t>Березівський</t>
  </si>
  <si>
    <t>UA5102</t>
  </si>
  <si>
    <t>Bilhorod-Dnistrovskyi</t>
  </si>
  <si>
    <t>Білгород-Дністровський</t>
  </si>
  <si>
    <t>UA5104</t>
  </si>
  <si>
    <t>Bolhradskyi</t>
  </si>
  <si>
    <t>Болградський</t>
  </si>
  <si>
    <t>UA5106</t>
  </si>
  <si>
    <t>Izmailskyi</t>
  </si>
  <si>
    <t>Ізмаїльський</t>
  </si>
  <si>
    <t>UA5108</t>
  </si>
  <si>
    <t>Odeskyi</t>
  </si>
  <si>
    <t>Одеський</t>
  </si>
  <si>
    <t>UA5110</t>
  </si>
  <si>
    <t>Podilskyi</t>
  </si>
  <si>
    <t>Подільський</t>
  </si>
  <si>
    <t>UA5112</t>
  </si>
  <si>
    <t>Rozdilnianskyi</t>
  </si>
  <si>
    <t>Роздільнянський</t>
  </si>
  <si>
    <t>UA5114</t>
  </si>
  <si>
    <t>Poltavska</t>
  </si>
  <si>
    <t>Полтавська</t>
  </si>
  <si>
    <t>UA53</t>
  </si>
  <si>
    <t>Kremenchutskyi</t>
  </si>
  <si>
    <t>Кременчуцький</t>
  </si>
  <si>
    <t>UA5302</t>
  </si>
  <si>
    <t>Lubenskyi</t>
  </si>
  <si>
    <t>Лубенський</t>
  </si>
  <si>
    <t>UA5304</t>
  </si>
  <si>
    <t>Myrhorodskyi</t>
  </si>
  <si>
    <t>Миргородський</t>
  </si>
  <si>
    <t>UA5306</t>
  </si>
  <si>
    <t>Poltavskyi</t>
  </si>
  <si>
    <t>Полтавський</t>
  </si>
  <si>
    <t>UA5308</t>
  </si>
  <si>
    <t>Rivnenska</t>
  </si>
  <si>
    <t>Рівненська</t>
  </si>
  <si>
    <t>UA56</t>
  </si>
  <si>
    <t>Varaskyi</t>
  </si>
  <si>
    <t>Вараський</t>
  </si>
  <si>
    <t>UA5602</t>
  </si>
  <si>
    <t>Dubenskyi</t>
  </si>
  <si>
    <t>Дубенський</t>
  </si>
  <si>
    <t>UA5604</t>
  </si>
  <si>
    <t>Rivnenskyi</t>
  </si>
  <si>
    <t>Рівненський</t>
  </si>
  <si>
    <t>UA5606</t>
  </si>
  <si>
    <t>Sarnenskyi</t>
  </si>
  <si>
    <t>Сарненський</t>
  </si>
  <si>
    <t>UA5608</t>
  </si>
  <si>
    <t>Sumska</t>
  </si>
  <si>
    <t>Сумська</t>
  </si>
  <si>
    <t>UA59</t>
  </si>
  <si>
    <t>Konotopskyi</t>
  </si>
  <si>
    <t>Конотопський</t>
  </si>
  <si>
    <t>UA5902</t>
  </si>
  <si>
    <t>Okhtyrskyi</t>
  </si>
  <si>
    <t>Охтирський</t>
  </si>
  <si>
    <t>UA5904</t>
  </si>
  <si>
    <t>Romenskyi</t>
  </si>
  <si>
    <t>Роменський</t>
  </si>
  <si>
    <t>UA5906</t>
  </si>
  <si>
    <t>Sumskyi</t>
  </si>
  <si>
    <t>Сумський</t>
  </si>
  <si>
    <t>UA5908</t>
  </si>
  <si>
    <t>Shostkynskyi</t>
  </si>
  <si>
    <t>Шосткинський</t>
  </si>
  <si>
    <t>UA5910</t>
  </si>
  <si>
    <t>Ternopilska</t>
  </si>
  <si>
    <t>Тернопільська</t>
  </si>
  <si>
    <t>UA61</t>
  </si>
  <si>
    <t>Kremenetskyi</t>
  </si>
  <si>
    <t>Кременецький</t>
  </si>
  <si>
    <t>UA6102</t>
  </si>
  <si>
    <t>Ternopilskyi</t>
  </si>
  <si>
    <t>Тернопільський</t>
  </si>
  <si>
    <t>UA6104</t>
  </si>
  <si>
    <t>Chortkivskyi</t>
  </si>
  <si>
    <t>Чортківський</t>
  </si>
  <si>
    <t>UA6106</t>
  </si>
  <si>
    <t>Kharkivska</t>
  </si>
  <si>
    <t>Харківська</t>
  </si>
  <si>
    <t>UA63</t>
  </si>
  <si>
    <t>Bohodukhivskyi</t>
  </si>
  <si>
    <t>Богодухівський</t>
  </si>
  <si>
    <t>UA6302</t>
  </si>
  <si>
    <t>Iziumskyi</t>
  </si>
  <si>
    <t>Ізюмський</t>
  </si>
  <si>
    <t>UA6304</t>
  </si>
  <si>
    <t>Krasnohradskyi</t>
  </si>
  <si>
    <t>Красноградський</t>
  </si>
  <si>
    <t>UA6306</t>
  </si>
  <si>
    <t>Kupianskyi</t>
  </si>
  <si>
    <t>Куп'янський</t>
  </si>
  <si>
    <t>UA6308</t>
  </si>
  <si>
    <t>Lozivskyi</t>
  </si>
  <si>
    <t>Лозівський</t>
  </si>
  <si>
    <t>UA6310</t>
  </si>
  <si>
    <t>Kharkivskyi</t>
  </si>
  <si>
    <t>Харківський</t>
  </si>
  <si>
    <t>UA6312</t>
  </si>
  <si>
    <t>Chuhuivskyi</t>
  </si>
  <si>
    <t>Чугуївський</t>
  </si>
  <si>
    <t>UA6314</t>
  </si>
  <si>
    <t>Khersonska</t>
  </si>
  <si>
    <t>Херсонська</t>
  </si>
  <si>
    <t>UA65</t>
  </si>
  <si>
    <t>Beryslavskyi</t>
  </si>
  <si>
    <t>Бериславський</t>
  </si>
  <si>
    <t>UA6502</t>
  </si>
  <si>
    <t>Henicheskyi</t>
  </si>
  <si>
    <t>Генічеський</t>
  </si>
  <si>
    <t>UA6504</t>
  </si>
  <si>
    <t>Kakhovskyi</t>
  </si>
  <si>
    <t>Каховський</t>
  </si>
  <si>
    <t>UA6506</t>
  </si>
  <si>
    <t>Skadovskyi</t>
  </si>
  <si>
    <t>Скадовський</t>
  </si>
  <si>
    <t>UA6508</t>
  </si>
  <si>
    <t>Khersonskyi</t>
  </si>
  <si>
    <t>Херсонський</t>
  </si>
  <si>
    <t>UA6510</t>
  </si>
  <si>
    <t>Khmelnytska</t>
  </si>
  <si>
    <t>Хмельницька</t>
  </si>
  <si>
    <t>UA68</t>
  </si>
  <si>
    <t>Kamianets-Podilskyi</t>
  </si>
  <si>
    <t>Кам'янець-Подільський</t>
  </si>
  <si>
    <t>UA6802</t>
  </si>
  <si>
    <t>Khmelnytskyi</t>
  </si>
  <si>
    <t>Хмельницький</t>
  </si>
  <si>
    <t>UA6804</t>
  </si>
  <si>
    <t>Shepetivskyi</t>
  </si>
  <si>
    <t>Шепетівський</t>
  </si>
  <si>
    <t>UA6806</t>
  </si>
  <si>
    <t>Cherkaska</t>
  </si>
  <si>
    <t>Черкаська</t>
  </si>
  <si>
    <t>UA71</t>
  </si>
  <si>
    <t>Zvenyhorodskyi</t>
  </si>
  <si>
    <t>Звенигородський</t>
  </si>
  <si>
    <t>UA7102</t>
  </si>
  <si>
    <t>Zolotoniskyi</t>
  </si>
  <si>
    <t>Золотоніський</t>
  </si>
  <si>
    <t>UA7104</t>
  </si>
  <si>
    <t>Umanskyi</t>
  </si>
  <si>
    <t>Уманський</t>
  </si>
  <si>
    <t>UA7106</t>
  </si>
  <si>
    <t>Cherkaskyi</t>
  </si>
  <si>
    <t>Черкаський</t>
  </si>
  <si>
    <t>UA7108</t>
  </si>
  <si>
    <t>Chernivetska</t>
  </si>
  <si>
    <t>Чернівецька</t>
  </si>
  <si>
    <t>UA73</t>
  </si>
  <si>
    <t>Vyzhnytskyi</t>
  </si>
  <si>
    <t>Вижницький</t>
  </si>
  <si>
    <t>UA7302</t>
  </si>
  <si>
    <t>Dnistrovskyi</t>
  </si>
  <si>
    <t>Дністровський</t>
  </si>
  <si>
    <t>UA7304</t>
  </si>
  <si>
    <t>Chernivetskyi</t>
  </si>
  <si>
    <t>Чернівецький</t>
  </si>
  <si>
    <t>UA7306</t>
  </si>
  <si>
    <t>Chernihivska</t>
  </si>
  <si>
    <t>Чернігівська</t>
  </si>
  <si>
    <t>UA74</t>
  </si>
  <si>
    <t>Koriukivskyi</t>
  </si>
  <si>
    <t>Корюківський</t>
  </si>
  <si>
    <t>UA7402</t>
  </si>
  <si>
    <t>Nizhynskyi</t>
  </si>
  <si>
    <t>Ніжинський</t>
  </si>
  <si>
    <t>UA7404</t>
  </si>
  <si>
    <t>Novhorod-Siverskyi</t>
  </si>
  <si>
    <t>Новгород-Сіверський</t>
  </si>
  <si>
    <t>UA7406</t>
  </si>
  <si>
    <t>Prylutskyi</t>
  </si>
  <si>
    <t>Прилуцький</t>
  </si>
  <si>
    <t>UA7408</t>
  </si>
  <si>
    <t>Chernihivskyi</t>
  </si>
  <si>
    <t>Чернігівський</t>
  </si>
  <si>
    <t>UA7410</t>
  </si>
  <si>
    <t>Kyiv</t>
  </si>
  <si>
    <t>Київ</t>
  </si>
  <si>
    <t>UA80</t>
  </si>
  <si>
    <t>UA8000</t>
  </si>
  <si>
    <t>TOTAL</t>
  </si>
  <si>
    <t>Activity #01</t>
  </si>
  <si>
    <t>Activity #02</t>
  </si>
  <si>
    <t>Activity #03</t>
  </si>
  <si>
    <t>Activity #04</t>
  </si>
  <si>
    <t>Activity #05</t>
  </si>
  <si>
    <t>Activity #06</t>
  </si>
  <si>
    <t>Activity #07</t>
  </si>
  <si>
    <t>Activity #08</t>
  </si>
  <si>
    <t>Activity #09</t>
  </si>
  <si>
    <t>Activity #10</t>
  </si>
  <si>
    <t>Activity01</t>
  </si>
  <si>
    <t>Activity02</t>
  </si>
  <si>
    <t>Activity03</t>
  </si>
  <si>
    <t>Activity04</t>
  </si>
  <si>
    <t>Activity05</t>
  </si>
  <si>
    <t>Activity06</t>
  </si>
  <si>
    <t>Activity07</t>
  </si>
  <si>
    <t>Activity08</t>
  </si>
  <si>
    <t>Activity09</t>
  </si>
  <si>
    <t>Activity10</t>
  </si>
  <si>
    <t xml:space="preserve">Indicator(s) by activity </t>
  </si>
  <si>
    <t>Indicator #</t>
  </si>
  <si>
    <t>Indicator Code</t>
  </si>
  <si>
    <t>Included in the aggregation rule?</t>
  </si>
  <si>
    <t>Aggregation rule method?</t>
  </si>
  <si>
    <t>e.g.</t>
  </si>
  <si>
    <t>Provision of hygiene kits</t>
  </si>
  <si>
    <t># Adult recipients; # Children recipients; etc</t>
  </si>
  <si>
    <t>[yes]</t>
  </si>
  <si>
    <t>[SUM or MAX]</t>
  </si>
  <si>
    <t># Elderly recipients; # Adults recipients; etc</t>
  </si>
  <si>
    <t>001</t>
  </si>
  <si>
    <t>002</t>
  </si>
  <si>
    <t>003</t>
  </si>
  <si>
    <t>004</t>
  </si>
  <si>
    <t>005</t>
  </si>
  <si>
    <t>006</t>
  </si>
  <si>
    <t>007</t>
  </si>
  <si>
    <t>008</t>
  </si>
  <si>
    <t>009</t>
  </si>
  <si>
    <t>010</t>
  </si>
  <si>
    <t>011</t>
  </si>
  <si>
    <t>012</t>
  </si>
  <si>
    <t>013</t>
  </si>
  <si>
    <t>014</t>
  </si>
  <si>
    <t>015</t>
  </si>
  <si>
    <t>016</t>
  </si>
  <si>
    <t>017</t>
  </si>
  <si>
    <t>018</t>
  </si>
  <si>
    <t>019</t>
  </si>
  <si>
    <t>020</t>
  </si>
  <si>
    <t>Population Group</t>
  </si>
  <si>
    <t>PiN</t>
  </si>
  <si>
    <t>By Sex and Age Disaggregation</t>
  </si>
  <si>
    <t>By Disability</t>
  </si>
  <si>
    <t>Other</t>
  </si>
  <si>
    <t>% Male</t>
  </si>
  <si>
    <t>% Female</t>
  </si>
  <si>
    <t>% Children (0-17)</t>
  </si>
  <si>
    <t>% Adults (18-59)</t>
  </si>
  <si>
    <t>% Older People (60+)</t>
  </si>
  <si>
    <t>% Disabled people</t>
  </si>
  <si>
    <t>[Please specify]</t>
  </si>
  <si>
    <t>Overall</t>
  </si>
  <si>
    <t>Єлизавета Лубенець, IMO, lubenets@unhcr.org</t>
  </si>
  <si>
    <t>Yelyzaveta Lubenets, CCCM Cluster Senior IM Associate, lubenets@unhcr.org</t>
  </si>
  <si>
    <r>
      <rPr>
        <b/>
        <sz val="12"/>
        <color rgb="FF000000"/>
        <rFont val="Calibri"/>
        <scheme val="minor"/>
      </rPr>
      <t>1.3.</t>
    </r>
    <r>
      <rPr>
        <sz val="12"/>
        <color rgb="FF000000"/>
        <rFont val="Calibri"/>
        <scheme val="minor"/>
      </rPr>
      <t xml:space="preserve"> Надання обладнання та предметів побуту для спільного та індивідуального користування (в натуральній формі та готівкою)</t>
    </r>
  </si>
  <si>
    <t># of individuals reached with  Winter heating, materials, and fuel (cash)</t>
  </si>
  <si>
    <t># of individuals reached with  Winter heating, materials, and fuel (in-kind)</t>
  </si>
  <si>
    <t># of individuals benefiting from care and maintenance (in-kind)</t>
  </si>
  <si>
    <t># of individuals benefiting from care and maintenance (cash)</t>
  </si>
  <si>
    <t># of individuals benefiting from items and equipment for communal use and individual use (in-kind)</t>
  </si>
  <si>
    <t># of individuals benefiting from items and equipment for communal use and individual use (cash)</t>
  </si>
  <si>
    <t># МТП в яких був проведений моніторинг</t>
  </si>
  <si>
    <t># осіб в МТП, яким було надано обладнання та предмети побуту для спільного та індивідуального користування (в натуральній формі)</t>
  </si>
  <si>
    <t># осіб в МТП, яким було надано обладнання та предмети побуту для спільного та індивідуального користування  (готівкою)</t>
  </si>
  <si>
    <r>
      <rPr>
        <b/>
        <sz val="14"/>
        <color rgb="FF000000"/>
        <rFont val="Calibri"/>
        <scheme val="minor"/>
      </rPr>
      <t>SO1.</t>
    </r>
    <r>
      <rPr>
        <b/>
        <sz val="14"/>
        <color rgb="FF000000"/>
        <rFont val="Calibri"/>
        <family val="2"/>
        <scheme val="minor"/>
      </rPr>
      <t xml:space="preserve"> Life-saving Emergency
Assistance:</t>
    </r>
    <r>
      <rPr>
        <sz val="14"/>
        <color rgb="FF000000"/>
        <rFont val="Calibri"/>
        <scheme val="minor"/>
      </rPr>
      <t xml:space="preserve"> Provide principled and timely multi-sectoral live-saving assistance to internally displaced persons, non-displaced persons and returnees, ensuring their safety and dignity.</t>
    </r>
  </si>
  <si>
    <r>
      <rPr>
        <b/>
        <sz val="14"/>
        <color rgb="FF000000"/>
        <rFont val="Calibri"/>
        <scheme val="minor"/>
      </rPr>
      <t>SO2. Access to Prioritized
Essential Services:</t>
    </r>
    <r>
      <rPr>
        <sz val="14"/>
        <color rgb="FF000000"/>
        <rFont val="Calibri"/>
        <scheme val="minor"/>
      </rPr>
      <t xml:space="preserve"> Enable access to basic services, including education, health, water and sanitation to internally displaced persons, non-displaced persons and returnees.</t>
    </r>
  </si>
  <si>
    <r>
      <rPr>
        <b/>
        <sz val="12"/>
        <color rgb="FF000000"/>
        <rFont val="Calibri"/>
        <scheme val="minor"/>
      </rPr>
      <t>СЦ1.</t>
    </r>
    <r>
      <rPr>
        <sz val="12"/>
        <color rgb="FF000000"/>
        <rFont val="Calibri"/>
        <scheme val="minor"/>
      </rPr>
      <t xml:space="preserve"> </t>
    </r>
    <r>
      <rPr>
        <b/>
        <sz val="12"/>
        <color rgb="FF000000"/>
        <rFont val="Calibri"/>
        <family val="2"/>
        <scheme val="minor"/>
      </rPr>
      <t>Життєво необхідна допомога в надзвичайних ситуаціях:</t>
    </r>
    <r>
      <rPr>
        <sz val="12"/>
        <color rgb="FF000000"/>
        <rFont val="Calibri"/>
        <scheme val="minor"/>
      </rPr>
      <t xml:space="preserve"> надання своєчасної життєво необхідної багатосекторальної допомоги найбільш вразливим внутрішньо переміщеним
та непереміщеним постраждалим від війни людям задля забезпечення їхньої безпеки й поваги до їхньої гідності,
зокрема в районах із високим рівнем гостроти потреб.</t>
    </r>
  </si>
  <si>
    <r>
      <t xml:space="preserve">СЦ2. Доступ до основних першочергових послуг: </t>
    </r>
    <r>
      <rPr>
        <sz val="12"/>
        <color rgb="FF000000"/>
        <rFont val="Calibri"/>
        <family val="2"/>
        <scheme val="minor"/>
      </rPr>
      <t>Забезпечення доступу до основних послуг внутрішньо переміщеним і непереміщеним постраждалим від війни людям
в районах із високим рівнем гостроти потреб задля їхнього захисту, безпеки й поваги до гідності.</t>
    </r>
  </si>
  <si>
    <r>
      <rPr>
        <b/>
        <sz val="12"/>
        <color rgb="FF000000"/>
        <rFont val="Calibri"/>
        <scheme val="minor"/>
      </rPr>
      <t>СЦ1:</t>
    </r>
    <r>
      <rPr>
        <sz val="12"/>
        <color rgb="FF000000"/>
        <rFont val="Calibri"/>
        <scheme val="minor"/>
      </rPr>
      <t xml:space="preserve"> Забезпечення екстренного реагування та координація багатосекторальної допомоги в МТП  з метою реагування на критичні потреби та дотримання мінімальних стандартів. </t>
    </r>
  </si>
  <si>
    <r>
      <rPr>
        <b/>
        <sz val="12"/>
        <color rgb="FF000000"/>
        <rFont val="Calibri"/>
        <scheme val="minor"/>
      </rPr>
      <t>1.2.</t>
    </r>
    <r>
      <rPr>
        <sz val="12"/>
        <color rgb="FF000000"/>
        <rFont val="Calibri"/>
        <family val="2"/>
        <scheme val="minor"/>
      </rPr>
      <t xml:space="preserve"> Покращення та о</t>
    </r>
    <r>
      <rPr>
        <sz val="12"/>
        <color rgb="FF000000"/>
        <rFont val="Calibri"/>
        <scheme val="minor"/>
      </rPr>
      <t>бслуговування МТП (в натуральній формі та готівкою)</t>
    </r>
  </si>
  <si>
    <t># осіб в МТП, в якому було зроблено покрещення та надано обслуговування (в натуральній формі)</t>
  </si>
  <si>
    <t>МТП (адмін.рівень 5)</t>
  </si>
  <si>
    <t>Громада (адмін.рівень 3)</t>
  </si>
  <si>
    <r>
      <rPr>
        <b/>
        <sz val="12"/>
        <color rgb="FF000000"/>
        <rFont val="Calibri"/>
        <scheme val="minor"/>
      </rPr>
      <t>1.4.</t>
    </r>
    <r>
      <rPr>
        <sz val="12"/>
        <color rgb="FF000000"/>
        <rFont val="Calibri"/>
        <scheme val="minor"/>
      </rPr>
      <t xml:space="preserve"> Дрібні ремонтні роботи, пов'язані з зимовим періодом (в натуральній формі та готівкою)</t>
    </r>
  </si>
  <si>
    <t># осіб в МТП, в яких було проведено дрібні ремонтні роботи, пов'язані з зимовим періодом (в натуральній формі)</t>
  </si>
  <si>
    <t># осіб в МТП, в яких було проведено дрібні ремонтні роботи, пов'язані з зимовим періодом  (готівкою)</t>
  </si>
  <si>
    <r>
      <rPr>
        <b/>
        <sz val="12"/>
        <color rgb="FF000000"/>
        <rFont val="Calibri"/>
        <scheme val="minor"/>
      </rPr>
      <t xml:space="preserve">1.5. </t>
    </r>
    <r>
      <rPr>
        <sz val="12"/>
        <color rgb="FF000000"/>
        <rFont val="Calibri"/>
        <scheme val="minor"/>
      </rPr>
      <t xml:space="preserve">Зимове опалення, матеріали та паливо </t>
    </r>
    <r>
      <rPr>
        <sz val="12"/>
        <color rgb="FF000000"/>
        <rFont val="Calibri"/>
        <family val="2"/>
        <scheme val="minor"/>
      </rPr>
      <t>(в натуральній формі та готівкою)</t>
    </r>
  </si>
  <si>
    <t># осіб в МТП, якому було надано опалювальні прилади, матеріали та паливо (в натуральній формі)</t>
  </si>
  <si>
    <t># осіб в МТП, якому було надано опалювальні прилади, матеріали та паливо (готівкою)</t>
  </si>
  <si>
    <r>
      <rPr>
        <b/>
        <sz val="12"/>
        <color rgb="FF000000"/>
        <rFont val="Calibri"/>
        <scheme val="minor"/>
      </rPr>
      <t xml:space="preserve">2.2. </t>
    </r>
    <r>
      <rPr>
        <sz val="12"/>
        <color rgb="FF000000"/>
        <rFont val="Calibri"/>
        <scheme val="minor"/>
      </rPr>
      <t xml:space="preserve">Ініціативи, що реалізуються громадою </t>
    </r>
  </si>
  <si>
    <t xml:space="preserve"># ініціатив, що реалізуються громадою </t>
  </si>
  <si>
    <t xml:space="preserve"># осіб, чий захист було посилено через ініціативи, реалізовані громадою </t>
  </si>
  <si>
    <t># домогосподарств, що пройшли профілювання</t>
  </si>
  <si>
    <r>
      <rPr>
        <b/>
        <sz val="12"/>
        <color rgb="FF000000"/>
        <rFont val="Calibri"/>
        <scheme val="minor"/>
      </rPr>
      <t xml:space="preserve">3.2. </t>
    </r>
    <r>
      <rPr>
        <sz val="12"/>
        <color rgb="FF000000"/>
        <rFont val="Calibri"/>
        <scheme val="minor"/>
      </rPr>
      <t>Підтримка органів влади в консолідації та закритті МТП</t>
    </r>
  </si>
  <si>
    <t># МТП, де органам влади було надано підтримку в консолалідації та закритті</t>
  </si>
  <si>
    <t># семінарів або тренінгів з місцевими органами влади</t>
  </si>
  <si>
    <t># of CCCM site staff trained on GBV risk mitigation and safe referral practices</t>
  </si>
  <si>
    <t>Adult women (18-59), Adult men (18-59), Elderly women (60+), Elderly men (60+), People with disability</t>
  </si>
  <si>
    <t>осіб, що пройшли тренування щодо пом'якшення ризиків гендерно-зумовленого насильства та безпечного перенаправленн</t>
  </si>
  <si>
    <t>жінки (18-59), чоловіки (18-59), літні жінки (60+), літні чоловіки (60+), люди з інвалідністю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</si>
</sst>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40" x14ac:knownFonts="1">
    <font>
      <sz val="11"/>
      <color theme="1"/>
      <name val="Calibri"/>
      <family val="2"/>
      <scheme val="minor"/>
    </font>
    <font>
      <sz val="11"/>
      <color theme="1"/>
      <name val="Calibri"/>
      <scheme val="minor"/>
    </font>
    <font>
      <sz val="11"/>
      <color theme="1"/>
      <name val="Arial"/>
      <family val="2"/>
    </font>
    <font>
      <b/>
      <sz val="11"/>
      <color theme="1"/>
      <name val="Calibri"/>
      <family val="2"/>
      <scheme val="minor"/>
    </font>
    <font>
      <i/>
      <sz val="11"/>
      <color theme="1"/>
      <name val="Calibri"/>
      <family val="2"/>
      <scheme val="minor"/>
    </font>
    <font>
      <sz val="11"/>
      <color theme="0"/>
      <name val="Calibri"/>
      <family val="2"/>
      <scheme val="minor"/>
    </font>
    <font>
      <sz val="9"/>
      <color rgb="FF0B2641"/>
      <name val="Calibri"/>
      <family val="2"/>
      <scheme val="minor"/>
    </font>
    <font>
      <sz val="8"/>
      <name val="Calibri"/>
      <family val="2"/>
      <scheme val="minor"/>
    </font>
    <font>
      <sz val="9"/>
      <color indexed="81"/>
      <name val="Tahoma"/>
      <family val="2"/>
    </font>
    <font>
      <b/>
      <sz val="9"/>
      <color indexed="81"/>
      <name val="Tahoma"/>
      <family val="2"/>
    </font>
    <font>
      <b/>
      <sz val="14"/>
      <color theme="1"/>
      <name val="Calibri"/>
      <family val="2"/>
      <scheme val="minor"/>
    </font>
    <font>
      <b/>
      <sz val="14"/>
      <color theme="5"/>
      <name val="Calibri"/>
      <family val="2"/>
      <scheme val="minor"/>
    </font>
    <font>
      <sz val="11"/>
      <color theme="1" tint="0.249977111117893"/>
      <name val="Calibri"/>
      <family val="2"/>
      <scheme val="minor"/>
    </font>
    <font>
      <sz val="11"/>
      <color rgb="FFFF0000"/>
      <name val="Calibri"/>
      <family val="2"/>
      <scheme val="minor"/>
    </font>
    <font>
      <i/>
      <sz val="11"/>
      <color theme="5"/>
      <name val="Calibri"/>
      <family val="2"/>
      <scheme val="minor"/>
    </font>
    <font>
      <sz val="11"/>
      <name val="Calibri"/>
      <family val="2"/>
      <scheme val="minor"/>
    </font>
    <font>
      <b/>
      <sz val="11"/>
      <color theme="0"/>
      <name val="Calibri"/>
      <family val="2"/>
      <scheme val="minor"/>
    </font>
    <font>
      <sz val="11"/>
      <color theme="0" tint="-0.249977111117893"/>
      <name val="Calibri"/>
      <family val="2"/>
      <scheme val="minor"/>
    </font>
    <font>
      <b/>
      <sz val="14"/>
      <color theme="0" tint="-0.249977111117893"/>
      <name val="Calibri"/>
      <family val="2"/>
      <scheme val="minor"/>
    </font>
    <font>
      <b/>
      <sz val="11"/>
      <color theme="0" tint="-0.249977111117893"/>
      <name val="Calibri"/>
      <family val="2"/>
      <scheme val="minor"/>
    </font>
    <font>
      <i/>
      <sz val="11"/>
      <color theme="0" tint="-0.249977111117893"/>
      <name val="Calibri"/>
      <family val="2"/>
      <scheme val="minor"/>
    </font>
    <font>
      <sz val="11"/>
      <color theme="1"/>
      <name val="Calibri"/>
      <family val="2"/>
      <scheme val="minor"/>
    </font>
    <font>
      <sz val="8"/>
      <color rgb="FFFFFF00"/>
      <name val="Calibri"/>
      <family val="2"/>
      <scheme val="minor"/>
    </font>
    <font>
      <sz val="11"/>
      <color theme="5"/>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sz val="11"/>
      <color rgb="FFF5F4E9"/>
      <name val="Calibri"/>
      <family val="2"/>
      <scheme val="minor"/>
    </font>
    <font>
      <b/>
      <sz val="12"/>
      <color rgb="FFF5F4E9"/>
      <name val="Calibri"/>
      <family val="2"/>
      <scheme val="minor"/>
    </font>
    <font>
      <b/>
      <sz val="14"/>
      <color rgb="FFF5F4E9"/>
      <name val="Calibri"/>
      <family val="2"/>
      <scheme val="minor"/>
    </font>
    <font>
      <b/>
      <sz val="13"/>
      <color rgb="FFF5F4E9"/>
      <name val="Calibri"/>
      <family val="2"/>
      <scheme val="minor"/>
    </font>
    <font>
      <sz val="11"/>
      <color indexed="8"/>
      <name val="Calibri"/>
      <family val="2"/>
    </font>
    <font>
      <b/>
      <sz val="14"/>
      <color rgb="FF000000"/>
      <name val="Calibri"/>
      <scheme val="minor"/>
    </font>
    <font>
      <sz val="14"/>
      <color rgb="FF000000"/>
      <name val="Calibri"/>
      <scheme val="minor"/>
    </font>
    <font>
      <b/>
      <sz val="12"/>
      <color rgb="FF000000"/>
      <name val="Calibri"/>
      <scheme val="minor"/>
    </font>
    <font>
      <sz val="12"/>
      <color rgb="FF000000"/>
      <name val="Calibri"/>
      <scheme val="minor"/>
    </font>
    <font>
      <sz val="14"/>
      <color rgb="FF000000"/>
      <name val="Calibri"/>
      <family val="2"/>
      <scheme val="minor"/>
    </font>
    <font>
      <sz val="12"/>
      <color rgb="FF000000"/>
      <name val="Calibri"/>
      <family val="2"/>
      <scheme val="minor"/>
    </font>
    <font>
      <b/>
      <sz val="12"/>
      <color rgb="FF000000"/>
      <name val="Calibri"/>
      <family val="2"/>
      <scheme val="minor"/>
    </font>
    <font>
      <b/>
      <sz val="14"/>
      <color rgb="FF00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rgb="FF0B2641"/>
        <bgColor indexed="64"/>
      </patternFill>
    </fill>
    <fill>
      <patternFill patternType="solid">
        <fgColor rgb="FF1F69B3"/>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1"/>
        <bgColor indexed="64"/>
      </patternFill>
    </fill>
    <fill>
      <patternFill patternType="solid">
        <fgColor rgb="FFFFFF00"/>
        <bgColor indexed="64"/>
      </patternFill>
    </fill>
    <fill>
      <patternFill patternType="solid">
        <fgColor theme="9"/>
        <bgColor indexed="64"/>
      </patternFill>
    </fill>
    <fill>
      <patternFill patternType="solid">
        <fgColor rgb="FF3D8AA3"/>
        <bgColor indexed="64"/>
      </patternFill>
    </fill>
    <fill>
      <patternFill patternType="solid">
        <fgColor theme="0"/>
        <bgColor indexed="64"/>
      </patternFill>
    </fill>
  </fills>
  <borders count="23">
    <border>
      <left/>
      <right/>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6" tint="0.39997558519241921"/>
      </top>
      <bottom style="thin">
        <color theme="6" tint="0.39997558519241921"/>
      </bottom>
      <diagonal/>
    </border>
    <border>
      <left/>
      <right style="thin">
        <color theme="0"/>
      </right>
      <top/>
      <bottom/>
      <diagonal/>
    </border>
    <border>
      <left style="medium">
        <color theme="0"/>
      </left>
      <right/>
      <top/>
      <bottom/>
      <diagonal/>
    </border>
    <border>
      <left style="thin">
        <color theme="0"/>
      </left>
      <right style="thin">
        <color theme="0"/>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theme="0"/>
      </left>
      <right style="thin">
        <color theme="0"/>
      </right>
      <top/>
      <bottom style="thin">
        <color theme="0"/>
      </bottom>
      <diagonal/>
    </border>
    <border>
      <left/>
      <right/>
      <top/>
      <bottom style="thin">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int="-0.499984740745262"/>
      </top>
      <bottom/>
      <diagonal/>
    </border>
    <border>
      <left style="thin">
        <color theme="0"/>
      </left>
      <right style="thin">
        <color theme="0"/>
      </right>
      <top style="thin">
        <color theme="0"/>
      </top>
      <bottom style="thin">
        <color theme="0"/>
      </bottom>
      <diagonal/>
    </border>
    <border>
      <left/>
      <right/>
      <top style="thin">
        <color theme="0"/>
      </top>
      <bottom style="thin">
        <color theme="0" tint="-0.499984740745262"/>
      </bottom>
      <diagonal/>
    </border>
    <border>
      <left/>
      <right/>
      <top style="thin">
        <color theme="6" tint="0.39997558519241921"/>
      </top>
      <bottom/>
      <diagonal/>
    </border>
    <border>
      <left/>
      <right style="thin">
        <color theme="0"/>
      </right>
      <top style="thin">
        <color theme="6" tint="0.39997558519241921"/>
      </top>
      <bottom/>
      <diagonal/>
    </border>
    <border>
      <left/>
      <right style="medium">
        <color theme="0"/>
      </right>
      <top/>
      <bottom style="thin">
        <color theme="0"/>
      </bottom>
      <diagonal/>
    </border>
    <border>
      <left/>
      <right/>
      <top/>
      <bottom style="thin">
        <color rgb="FF000000"/>
      </bottom>
      <diagonal/>
    </border>
    <border>
      <left/>
      <right/>
      <top style="thin">
        <color rgb="FF000000"/>
      </top>
      <bottom/>
      <diagonal/>
    </border>
  </borders>
  <cellStyleXfs count="5">
    <xf numFmtId="0" fontId="0" fillId="0" borderId="0"/>
    <xf numFmtId="43" fontId="21" fillId="0" borderId="0" applyFont="0" applyFill="0" applyBorder="0" applyAlignment="0" applyProtection="0"/>
    <xf numFmtId="9" fontId="21" fillId="0" borderId="0" applyFont="0" applyFill="0" applyBorder="0" applyAlignment="0" applyProtection="0"/>
    <xf numFmtId="0" fontId="2" fillId="0" borderId="0"/>
    <xf numFmtId="43" fontId="2" fillId="0" borderId="0" applyFont="0" applyFill="0" applyBorder="0" applyAlignment="0" applyProtection="0"/>
  </cellStyleXfs>
  <cellXfs count="220">
    <xf numFmtId="0" fontId="0" fillId="0" borderId="0" xfId="0"/>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0" fillId="0" borderId="0" xfId="0" applyAlignment="1">
      <alignment vertical="top" wrapText="1"/>
    </xf>
    <xf numFmtId="0" fontId="0" fillId="0" borderId="0" xfId="0" applyAlignment="1">
      <alignment vertical="top"/>
    </xf>
    <xf numFmtId="0" fontId="5" fillId="3" borderId="3" xfId="0" applyFont="1" applyFill="1" applyBorder="1" applyAlignment="1">
      <alignment horizontal="left" vertical="center"/>
    </xf>
    <xf numFmtId="0" fontId="5" fillId="3" borderId="5" xfId="0" applyFont="1" applyFill="1" applyBorder="1" applyAlignment="1">
      <alignment horizontal="left" vertical="center"/>
    </xf>
    <xf numFmtId="0" fontId="6" fillId="2" borderId="7" xfId="0" applyFont="1" applyFill="1" applyBorder="1" applyAlignment="1">
      <alignment horizontal="left" vertical="top" wrapText="1"/>
    </xf>
    <xf numFmtId="0" fontId="5" fillId="3" borderId="0" xfId="0" applyFont="1" applyFill="1" applyAlignment="1">
      <alignment horizontal="left" vertical="center"/>
    </xf>
    <xf numFmtId="0" fontId="0" fillId="0" borderId="0" xfId="0" applyAlignment="1">
      <alignment vertical="center"/>
    </xf>
    <xf numFmtId="0" fontId="6" fillId="2" borderId="4" xfId="0" applyFont="1" applyFill="1" applyBorder="1" applyAlignment="1">
      <alignment horizontal="left" vertical="center" wrapText="1"/>
    </xf>
    <xf numFmtId="0" fontId="6" fillId="2" borderId="7" xfId="0" applyFont="1" applyFill="1" applyBorder="1" applyAlignment="1">
      <alignment horizontal="left" vertical="center" wrapText="1"/>
    </xf>
    <xf numFmtId="0" fontId="0" fillId="0" borderId="9" xfId="0" applyBorder="1" applyAlignment="1">
      <alignment vertical="top" wrapText="1"/>
    </xf>
    <xf numFmtId="0" fontId="0" fillId="0" borderId="0" xfId="0" applyAlignment="1">
      <alignment horizontal="left" vertical="top"/>
    </xf>
    <xf numFmtId="0" fontId="0" fillId="0" borderId="0" xfId="0" applyAlignment="1">
      <alignment horizontal="center" vertical="center"/>
    </xf>
    <xf numFmtId="0" fontId="0" fillId="0" borderId="8" xfId="0" applyBorder="1" applyAlignment="1">
      <alignment vertical="center" wrapText="1"/>
    </xf>
    <xf numFmtId="0" fontId="0" fillId="0" borderId="9" xfId="0" applyBorder="1" applyAlignment="1">
      <alignment vertical="center" wrapText="1"/>
    </xf>
    <xf numFmtId="0" fontId="0" fillId="0" borderId="9" xfId="0" applyBorder="1" applyAlignment="1">
      <alignment vertical="center"/>
    </xf>
    <xf numFmtId="0" fontId="3" fillId="0" borderId="9" xfId="0" applyFont="1" applyBorder="1" applyAlignment="1">
      <alignment vertical="center" wrapText="1"/>
    </xf>
    <xf numFmtId="0" fontId="5" fillId="3" borderId="7"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3" borderId="7" xfId="0" applyFont="1" applyFill="1" applyBorder="1" applyAlignment="1">
      <alignment horizontal="left" vertical="center" indent="1"/>
    </xf>
    <xf numFmtId="0" fontId="0" fillId="0" borderId="0" xfId="0" applyAlignment="1">
      <alignment horizontal="center" vertical="top" wrapText="1"/>
    </xf>
    <xf numFmtId="0" fontId="0" fillId="0" borderId="0" xfId="0" applyAlignment="1">
      <alignment horizontal="center"/>
    </xf>
    <xf numFmtId="9" fontId="0" fillId="0" borderId="8" xfId="0" applyNumberFormat="1" applyBorder="1" applyAlignment="1">
      <alignment horizontal="center" vertical="center" wrapText="1"/>
    </xf>
    <xf numFmtId="9" fontId="0" fillId="0" borderId="9" xfId="0" applyNumberFormat="1" applyBorder="1" applyAlignment="1">
      <alignment horizontal="center" vertical="center" wrapText="1"/>
    </xf>
    <xf numFmtId="0" fontId="3" fillId="0" borderId="11" xfId="0" applyFont="1" applyBorder="1"/>
    <xf numFmtId="0" fontId="5" fillId="4" borderId="0" xfId="0" applyFont="1" applyFill="1" applyAlignment="1">
      <alignment horizontal="left" vertical="center" wrapText="1" indent="1"/>
    </xf>
    <xf numFmtId="0" fontId="10" fillId="2" borderId="0" xfId="0" applyFont="1" applyFill="1"/>
    <xf numFmtId="0" fontId="11" fillId="0" borderId="0" xfId="0" applyFont="1"/>
    <xf numFmtId="0" fontId="0" fillId="0" borderId="0" xfId="0" quotePrefix="1"/>
    <xf numFmtId="0" fontId="12" fillId="0" borderId="0" xfId="0" applyFont="1" applyAlignment="1">
      <alignment horizontal="center" vertical="center"/>
    </xf>
    <xf numFmtId="0" fontId="12" fillId="2" borderId="16" xfId="0" applyFont="1" applyFill="1" applyBorder="1" applyAlignment="1">
      <alignment horizontal="center" vertical="center"/>
    </xf>
    <xf numFmtId="0" fontId="12" fillId="2" borderId="16" xfId="0" applyFont="1" applyFill="1" applyBorder="1" applyAlignment="1">
      <alignment horizontal="left" vertical="center"/>
    </xf>
    <xf numFmtId="0" fontId="12" fillId="2" borderId="16" xfId="0" applyFont="1" applyFill="1" applyBorder="1" applyAlignment="1">
      <alignment horizontal="center" vertical="center" wrapText="1"/>
    </xf>
    <xf numFmtId="0" fontId="12" fillId="2" borderId="16" xfId="0" applyFont="1" applyFill="1" applyBorder="1" applyAlignment="1">
      <alignment horizontal="left" vertical="center" wrapText="1"/>
    </xf>
    <xf numFmtId="0" fontId="12" fillId="0" borderId="0" xfId="0" applyFont="1" applyAlignment="1">
      <alignment horizontal="center" vertical="center" wrapText="1"/>
    </xf>
    <xf numFmtId="0" fontId="0" fillId="0" borderId="0" xfId="0" applyAlignment="1">
      <alignment horizontal="center" vertical="top"/>
    </xf>
    <xf numFmtId="0" fontId="5" fillId="3" borderId="7" xfId="0" applyFont="1" applyFill="1" applyBorder="1" applyAlignment="1">
      <alignment horizontal="center"/>
    </xf>
    <xf numFmtId="0" fontId="5" fillId="3" borderId="7" xfId="0" applyFont="1" applyFill="1" applyBorder="1" applyAlignment="1">
      <alignment horizontal="left"/>
    </xf>
    <xf numFmtId="0" fontId="5" fillId="4" borderId="7" xfId="0" applyFont="1" applyFill="1" applyBorder="1" applyAlignment="1">
      <alignment horizontal="center" wrapText="1"/>
    </xf>
    <xf numFmtId="0" fontId="5" fillId="3" borderId="7" xfId="0" applyFont="1" applyFill="1" applyBorder="1" applyAlignment="1">
      <alignment horizontal="center" vertical="top"/>
    </xf>
    <xf numFmtId="0" fontId="5" fillId="3" borderId="7" xfId="0" applyFont="1" applyFill="1" applyBorder="1" applyAlignment="1">
      <alignment horizontal="left" vertical="top"/>
    </xf>
    <xf numFmtId="0" fontId="5" fillId="3" borderId="7"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7" xfId="0" applyFont="1" applyFill="1" applyBorder="1" applyAlignment="1">
      <alignment vertical="top" wrapText="1"/>
    </xf>
    <xf numFmtId="0" fontId="5" fillId="4" borderId="7" xfId="0" applyFont="1" applyFill="1" applyBorder="1" applyAlignment="1">
      <alignment horizontal="left" wrapText="1" indent="1"/>
    </xf>
    <xf numFmtId="0" fontId="13" fillId="0" borderId="0" xfId="0" applyFont="1" applyAlignment="1">
      <alignment vertical="top" wrapText="1"/>
    </xf>
    <xf numFmtId="0" fontId="13" fillId="0" borderId="0" xfId="0" applyFont="1" applyAlignment="1">
      <alignment horizontal="left" vertical="top" wrapText="1"/>
    </xf>
    <xf numFmtId="0" fontId="16" fillId="6" borderId="7" xfId="0" applyFont="1" applyFill="1" applyBorder="1" applyAlignment="1">
      <alignment horizontal="left" vertical="center" wrapText="1"/>
    </xf>
    <xf numFmtId="0" fontId="5" fillId="3" borderId="7" xfId="0" applyFont="1" applyFill="1" applyBorder="1" applyAlignment="1">
      <alignment horizontal="center" vertical="center" wrapText="1"/>
    </xf>
    <xf numFmtId="0" fontId="0" fillId="0" borderId="17" xfId="0" applyBorder="1" applyAlignment="1">
      <alignment horizontal="center" vertical="top" wrapText="1"/>
    </xf>
    <xf numFmtId="0" fontId="0" fillId="0" borderId="17" xfId="0" applyBorder="1" applyAlignment="1">
      <alignment horizontal="left" vertical="top"/>
    </xf>
    <xf numFmtId="0" fontId="0" fillId="5" borderId="17" xfId="0" applyFill="1" applyBorder="1" applyAlignment="1">
      <alignment vertical="top"/>
    </xf>
    <xf numFmtId="0" fontId="0" fillId="0" borderId="17" xfId="0" applyBorder="1" applyAlignment="1">
      <alignment vertical="top"/>
    </xf>
    <xf numFmtId="0" fontId="15" fillId="0" borderId="17" xfId="0" quotePrefix="1" applyFont="1" applyBorder="1" applyAlignment="1">
      <alignment horizontal="center" vertical="center"/>
    </xf>
    <xf numFmtId="0" fontId="0" fillId="0" borderId="9" xfId="0" applyBorder="1" applyAlignment="1">
      <alignment horizontal="center" vertical="top" wrapText="1"/>
    </xf>
    <xf numFmtId="0" fontId="0" fillId="0" borderId="9" xfId="0" applyBorder="1" applyAlignment="1">
      <alignment horizontal="left" vertical="top"/>
    </xf>
    <xf numFmtId="0" fontId="0" fillId="5" borderId="9" xfId="0" applyFill="1" applyBorder="1" applyAlignment="1">
      <alignment vertical="top"/>
    </xf>
    <xf numFmtId="0" fontId="0" fillId="0" borderId="9" xfId="0" applyBorder="1" applyAlignment="1">
      <alignment vertical="top"/>
    </xf>
    <xf numFmtId="0" fontId="15" fillId="0" borderId="9" xfId="0" quotePrefix="1" applyFont="1" applyBorder="1" applyAlignment="1">
      <alignment horizontal="center" vertical="center"/>
    </xf>
    <xf numFmtId="0" fontId="0" fillId="0" borderId="9" xfId="0" applyBorder="1" applyAlignment="1">
      <alignment horizontal="left"/>
    </xf>
    <xf numFmtId="0" fontId="0" fillId="0" borderId="9" xfId="0" applyBorder="1"/>
    <xf numFmtId="0" fontId="0" fillId="5" borderId="9" xfId="0" applyFill="1" applyBorder="1"/>
    <xf numFmtId="0" fontId="0" fillId="5" borderId="9" xfId="0" applyFill="1" applyBorder="1" applyAlignment="1">
      <alignment horizontal="left"/>
    </xf>
    <xf numFmtId="0" fontId="5" fillId="3" borderId="0" xfId="0" applyFont="1" applyFill="1" applyAlignment="1">
      <alignment horizontal="center" vertical="center" wrapText="1"/>
    </xf>
    <xf numFmtId="0" fontId="17" fillId="0" borderId="0" xfId="0" applyFont="1"/>
    <xf numFmtId="0" fontId="5" fillId="3" borderId="5" xfId="0" applyFont="1" applyFill="1" applyBorder="1" applyAlignment="1">
      <alignment horizontal="left" vertical="top"/>
    </xf>
    <xf numFmtId="0" fontId="4" fillId="0" borderId="0" xfId="0" applyFont="1"/>
    <xf numFmtId="0" fontId="18" fillId="2" borderId="0" xfId="0" applyFont="1" applyFill="1"/>
    <xf numFmtId="0" fontId="19" fillId="0" borderId="11" xfId="0" applyFont="1" applyBorder="1"/>
    <xf numFmtId="0" fontId="17" fillId="0" borderId="0" xfId="0" quotePrefix="1" applyFont="1" applyAlignment="1">
      <alignment wrapText="1"/>
    </xf>
    <xf numFmtId="0" fontId="17" fillId="0" borderId="0" xfId="0" quotePrefix="1" applyFont="1"/>
    <xf numFmtId="0" fontId="18" fillId="0" borderId="0" xfId="0" applyFont="1"/>
    <xf numFmtId="0" fontId="3" fillId="0" borderId="0" xfId="0" applyFont="1"/>
    <xf numFmtId="0" fontId="5" fillId="3" borderId="1" xfId="0" applyFont="1" applyFill="1" applyBorder="1" applyAlignment="1">
      <alignment vertical="center"/>
    </xf>
    <xf numFmtId="0" fontId="5" fillId="3" borderId="2" xfId="0" applyFont="1" applyFill="1" applyBorder="1" applyAlignment="1">
      <alignment vertical="center"/>
    </xf>
    <xf numFmtId="164" fontId="0" fillId="0" borderId="0" xfId="1" applyNumberFormat="1" applyFont="1" applyAlignment="1">
      <alignment vertical="top"/>
    </xf>
    <xf numFmtId="164" fontId="16" fillId="3" borderId="3" xfId="4" applyNumberFormat="1" applyFont="1" applyFill="1" applyBorder="1" applyAlignment="1">
      <alignment horizontal="left" vertical="center"/>
    </xf>
    <xf numFmtId="164" fontId="0" fillId="0" borderId="0" xfId="1" applyNumberFormat="1" applyFont="1"/>
    <xf numFmtId="164" fontId="5" fillId="4" borderId="7" xfId="1" applyNumberFormat="1" applyFont="1" applyFill="1" applyBorder="1" applyAlignment="1">
      <alignment horizontal="center" wrapText="1"/>
    </xf>
    <xf numFmtId="164" fontId="5" fillId="4" borderId="7" xfId="1" applyNumberFormat="1" applyFont="1" applyFill="1" applyBorder="1" applyAlignment="1">
      <alignment horizontal="center" vertical="top" wrapText="1"/>
    </xf>
    <xf numFmtId="9" fontId="0" fillId="0" borderId="0" xfId="2" applyFont="1" applyAlignment="1">
      <alignment vertical="top"/>
    </xf>
    <xf numFmtId="0" fontId="0" fillId="5" borderId="0" xfId="0" applyFill="1" applyAlignment="1">
      <alignment horizontal="center" vertical="top" wrapText="1"/>
    </xf>
    <xf numFmtId="0" fontId="0" fillId="5" borderId="0" xfId="0" applyFill="1" applyAlignment="1">
      <alignment horizontal="left" vertical="top"/>
    </xf>
    <xf numFmtId="0" fontId="0" fillId="5" borderId="0" xfId="0" applyFill="1" applyAlignment="1">
      <alignment vertical="top"/>
    </xf>
    <xf numFmtId="0" fontId="0" fillId="5" borderId="0" xfId="0" applyFill="1" applyAlignment="1">
      <alignment horizontal="center" vertical="center"/>
    </xf>
    <xf numFmtId="0" fontId="0" fillId="5" borderId="0" xfId="0" applyFill="1" applyAlignment="1">
      <alignment horizontal="center" vertical="top"/>
    </xf>
    <xf numFmtId="164" fontId="16" fillId="7" borderId="0" xfId="0" applyNumberFormat="1" applyFont="1" applyFill="1" applyAlignment="1">
      <alignment horizontal="center" vertical="center"/>
    </xf>
    <xf numFmtId="0" fontId="16" fillId="7" borderId="0" xfId="0" applyFont="1" applyFill="1" applyAlignment="1">
      <alignment horizontal="center" vertical="center"/>
    </xf>
    <xf numFmtId="0" fontId="16" fillId="7" borderId="0" xfId="0" applyFont="1" applyFill="1" applyAlignment="1">
      <alignment horizontal="center"/>
    </xf>
    <xf numFmtId="164" fontId="5" fillId="3" borderId="5" xfId="1" applyNumberFormat="1" applyFont="1" applyFill="1" applyBorder="1" applyAlignment="1">
      <alignment horizontal="left" vertical="center"/>
    </xf>
    <xf numFmtId="164" fontId="6" fillId="2" borderId="7" xfId="1" applyNumberFormat="1" applyFont="1" applyFill="1" applyBorder="1" applyAlignment="1">
      <alignment horizontal="left" vertical="center" wrapText="1"/>
    </xf>
    <xf numFmtId="0" fontId="22" fillId="3" borderId="5" xfId="0" applyFont="1" applyFill="1" applyBorder="1" applyAlignment="1">
      <alignment horizontal="left" vertical="center" wrapText="1"/>
    </xf>
    <xf numFmtId="0" fontId="0" fillId="8" borderId="0" xfId="0" applyFill="1" applyAlignment="1">
      <alignment horizontal="center" vertical="top" wrapText="1"/>
    </xf>
    <xf numFmtId="0" fontId="6" fillId="8" borderId="7" xfId="0" applyFont="1" applyFill="1" applyBorder="1" applyAlignment="1">
      <alignment horizontal="left" vertical="center" wrapText="1"/>
    </xf>
    <xf numFmtId="164" fontId="5" fillId="9" borderId="5" xfId="1" applyNumberFormat="1" applyFont="1" applyFill="1" applyBorder="1" applyAlignment="1">
      <alignment horizontal="left" vertical="center"/>
    </xf>
    <xf numFmtId="164" fontId="5" fillId="9" borderId="12" xfId="1" applyNumberFormat="1" applyFont="1" applyFill="1" applyBorder="1" applyAlignment="1">
      <alignment horizontal="left" vertical="center"/>
    </xf>
    <xf numFmtId="164" fontId="5" fillId="9" borderId="20" xfId="1" applyNumberFormat="1" applyFont="1" applyFill="1" applyBorder="1" applyAlignment="1">
      <alignment horizontal="left" vertical="center"/>
    </xf>
    <xf numFmtId="164" fontId="6" fillId="8" borderId="7" xfId="1" applyNumberFormat="1" applyFont="1" applyFill="1" applyBorder="1" applyAlignment="1">
      <alignment horizontal="left" vertical="center" wrapText="1"/>
    </xf>
    <xf numFmtId="164" fontId="15" fillId="0" borderId="0" xfId="1" applyNumberFormat="1" applyFont="1" applyAlignment="1">
      <alignment vertical="top"/>
    </xf>
    <xf numFmtId="164" fontId="15" fillId="5" borderId="0" xfId="1" applyNumberFormat="1" applyFont="1" applyFill="1" applyAlignment="1">
      <alignment vertical="top"/>
    </xf>
    <xf numFmtId="0" fontId="5" fillId="8" borderId="7" xfId="0" applyFont="1" applyFill="1" applyBorder="1" applyAlignment="1">
      <alignment horizontal="center" vertical="top"/>
    </xf>
    <xf numFmtId="0" fontId="0" fillId="0" borderId="15" xfId="0" applyBorder="1" applyAlignment="1">
      <alignment vertical="top" wrapText="1"/>
    </xf>
    <xf numFmtId="0" fontId="0" fillId="0" borderId="8" xfId="0" applyBorder="1" applyAlignment="1">
      <alignmen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25" fillId="0" borderId="0" xfId="0" applyFont="1"/>
    <xf numFmtId="0" fontId="25" fillId="0" borderId="9" xfId="0" applyFont="1" applyBorder="1" applyAlignment="1">
      <alignment horizontal="left" vertical="top" wrapText="1"/>
    </xf>
    <xf numFmtId="0" fontId="25" fillId="0" borderId="0" xfId="0" applyFont="1" applyAlignment="1">
      <alignment horizontal="left" vertical="top"/>
    </xf>
    <xf numFmtId="0" fontId="25" fillId="0" borderId="8" xfId="0" applyFont="1" applyBorder="1" applyAlignment="1">
      <alignment horizontal="left" vertical="top" wrapText="1"/>
    </xf>
    <xf numFmtId="0" fontId="25" fillId="0" borderId="9" xfId="0" applyFont="1" applyBorder="1" applyAlignment="1">
      <alignment horizontal="left" vertical="top"/>
    </xf>
    <xf numFmtId="0" fontId="24" fillId="0" borderId="0" xfId="0" applyFont="1" applyAlignment="1">
      <alignment vertical="top"/>
    </xf>
    <xf numFmtId="0" fontId="24" fillId="0" borderId="0" xfId="0" applyFont="1" applyAlignment="1">
      <alignment horizontal="left" vertical="top"/>
    </xf>
    <xf numFmtId="0" fontId="24" fillId="0" borderId="9" xfId="0" applyFont="1" applyBorder="1" applyAlignment="1">
      <alignment horizontal="left" vertical="top" wrapText="1"/>
    </xf>
    <xf numFmtId="0" fontId="28" fillId="10" borderId="5" xfId="0" applyFont="1" applyFill="1" applyBorder="1" applyAlignment="1">
      <alignment horizontal="center" vertical="center" wrapText="1"/>
    </xf>
    <xf numFmtId="0" fontId="24" fillId="0" borderId="8" xfId="0" applyFont="1" applyBorder="1" applyAlignment="1">
      <alignment horizontal="left" vertical="top" wrapText="1"/>
    </xf>
    <xf numFmtId="0" fontId="24" fillId="0" borderId="0" xfId="0" applyFont="1" applyAlignment="1">
      <alignment wrapText="1"/>
    </xf>
    <xf numFmtId="0" fontId="28" fillId="10" borderId="5" xfId="0" applyFont="1" applyFill="1" applyBorder="1" applyAlignment="1">
      <alignment horizontal="center" vertical="center"/>
    </xf>
    <xf numFmtId="0" fontId="28" fillId="0" borderId="0" xfId="0" applyFont="1" applyAlignment="1">
      <alignment horizontal="center" vertical="center"/>
    </xf>
    <xf numFmtId="0" fontId="24" fillId="0" borderId="0" xfId="0" applyFont="1" applyAlignment="1">
      <alignment horizontal="center" vertical="top" wrapText="1"/>
    </xf>
    <xf numFmtId="0" fontId="24" fillId="0" borderId="8" xfId="0" applyFont="1" applyBorder="1" applyAlignment="1">
      <alignment horizontal="center" vertical="top" wrapText="1"/>
    </xf>
    <xf numFmtId="0" fontId="24" fillId="0" borderId="15" xfId="0" applyFont="1" applyBorder="1" applyAlignment="1">
      <alignment horizontal="center" vertical="top" wrapText="1"/>
    </xf>
    <xf numFmtId="0" fontId="24" fillId="0" borderId="0" xfId="0" applyFont="1" applyAlignment="1">
      <alignment horizontal="center" vertical="top"/>
    </xf>
    <xf numFmtId="0" fontId="0" fillId="0" borderId="8" xfId="0" applyBorder="1" applyAlignment="1">
      <alignment horizontal="center" vertical="top" wrapText="1"/>
    </xf>
    <xf numFmtId="0" fontId="29" fillId="10" borderId="5" xfId="0" applyFont="1" applyFill="1" applyBorder="1" applyAlignment="1">
      <alignment horizontal="center" vertical="center" wrapText="1"/>
    </xf>
    <xf numFmtId="0" fontId="29" fillId="10" borderId="5" xfId="0" applyFont="1" applyFill="1" applyBorder="1" applyAlignment="1">
      <alignment horizontal="center" vertical="center"/>
    </xf>
    <xf numFmtId="0" fontId="27" fillId="0" borderId="0" xfId="0" applyFont="1" applyAlignment="1">
      <alignment vertical="center"/>
    </xf>
    <xf numFmtId="0" fontId="31" fillId="0" borderId="0" xfId="0" applyFont="1"/>
    <xf numFmtId="0" fontId="33" fillId="0" borderId="9" xfId="0" applyFont="1" applyBorder="1" applyAlignment="1">
      <alignment horizontal="left" vertical="top" wrapText="1"/>
    </xf>
    <xf numFmtId="0" fontId="24" fillId="0" borderId="9" xfId="0" applyFont="1" applyBorder="1" applyAlignment="1">
      <alignment vertical="top" wrapText="1"/>
    </xf>
    <xf numFmtId="0" fontId="35" fillId="0" borderId="8" xfId="0" applyFont="1" applyBorder="1" applyAlignment="1">
      <alignment vertical="top" wrapText="1"/>
    </xf>
    <xf numFmtId="0" fontId="1" fillId="0" borderId="9" xfId="0" applyFont="1" applyBorder="1" applyAlignment="1">
      <alignment horizontal="left" vertical="top" wrapText="1"/>
    </xf>
    <xf numFmtId="0" fontId="30" fillId="10" borderId="5" xfId="0" applyFont="1" applyFill="1" applyBorder="1" applyAlignment="1">
      <alignment horizontal="center" vertical="center" wrapText="1"/>
    </xf>
    <xf numFmtId="0" fontId="26" fillId="0" borderId="0" xfId="0" applyFont="1" applyAlignment="1">
      <alignment vertical="top" wrapText="1"/>
    </xf>
    <xf numFmtId="0" fontId="25" fillId="11" borderId="9" xfId="0" applyFont="1" applyFill="1" applyBorder="1" applyAlignment="1">
      <alignment horizontal="left" vertical="top" wrapText="1"/>
    </xf>
    <xf numFmtId="0" fontId="24" fillId="0" borderId="0" xfId="0" applyFont="1" applyAlignment="1">
      <alignment horizontal="left" vertical="top" wrapText="1"/>
    </xf>
    <xf numFmtId="0" fontId="33" fillId="0" borderId="0" xfId="0" applyFont="1" applyAlignment="1">
      <alignment horizontal="left" vertical="top" wrapText="1"/>
    </xf>
    <xf numFmtId="0" fontId="25" fillId="0" borderId="15" xfId="0" applyFont="1" applyBorder="1" applyAlignment="1">
      <alignment horizontal="center" vertical="top" wrapText="1"/>
    </xf>
    <xf numFmtId="0" fontId="25" fillId="0" borderId="0" xfId="0" applyFont="1" applyBorder="1" applyAlignment="1">
      <alignment horizontal="center" vertical="top" wrapText="1"/>
    </xf>
    <xf numFmtId="0" fontId="25" fillId="0" borderId="8" xfId="0" applyFont="1" applyBorder="1" applyAlignment="1">
      <alignment horizontal="center" vertical="top" wrapText="1"/>
    </xf>
    <xf numFmtId="0" fontId="25" fillId="0" borderId="15" xfId="0" applyFont="1" applyBorder="1" applyAlignment="1">
      <alignment horizontal="center" vertical="top"/>
    </xf>
    <xf numFmtId="0" fontId="25" fillId="0" borderId="0" xfId="0" applyFont="1" applyBorder="1" applyAlignment="1">
      <alignment horizontal="center" vertical="top"/>
    </xf>
    <xf numFmtId="0" fontId="25" fillId="0" borderId="8" xfId="0" applyFont="1" applyBorder="1" applyAlignment="1">
      <alignment horizontal="center" vertical="top"/>
    </xf>
    <xf numFmtId="0" fontId="36" fillId="0" borderId="15" xfId="0" applyFont="1" applyBorder="1" applyAlignment="1">
      <alignment horizontal="left" vertical="top" wrapText="1"/>
    </xf>
    <xf numFmtId="0" fontId="0" fillId="0" borderId="0" xfId="0" applyAlignment="1">
      <alignment horizontal="left" vertical="top" wrapText="1"/>
    </xf>
    <xf numFmtId="0" fontId="33" fillId="0" borderId="15" xfId="0" applyFont="1" applyBorder="1" applyAlignment="1">
      <alignment horizontal="left" vertical="top" wrapText="1"/>
    </xf>
    <xf numFmtId="0" fontId="33" fillId="0" borderId="8" xfId="0" applyFont="1" applyBorder="1" applyAlignment="1">
      <alignment horizontal="left" vertical="top" wrapText="1"/>
    </xf>
    <xf numFmtId="0" fontId="33" fillId="0" borderId="0" xfId="0" applyFont="1" applyAlignment="1">
      <alignment horizontal="left" vertical="top" wrapText="1"/>
    </xf>
    <xf numFmtId="0" fontId="36" fillId="0" borderId="15" xfId="0" applyFont="1" applyFill="1" applyBorder="1" applyAlignment="1">
      <alignment horizontal="left" vertical="top" wrapText="1"/>
    </xf>
    <xf numFmtId="0" fontId="33" fillId="0" borderId="0" xfId="0" applyFont="1" applyFill="1" applyAlignment="1">
      <alignment horizontal="left" vertical="top" wrapText="1"/>
    </xf>
    <xf numFmtId="0" fontId="25" fillId="0" borderId="8" xfId="0" applyFont="1" applyBorder="1" applyAlignment="1">
      <alignment horizontal="left" vertical="top" wrapText="1"/>
    </xf>
    <xf numFmtId="0" fontId="36" fillId="0" borderId="0" xfId="0" applyFont="1" applyAlignment="1">
      <alignment horizontal="center" vertical="top" wrapText="1"/>
    </xf>
    <xf numFmtId="0" fontId="33" fillId="0" borderId="0" xfId="0" applyFont="1" applyAlignment="1">
      <alignment horizontal="center" vertical="top" wrapText="1"/>
    </xf>
    <xf numFmtId="0" fontId="33" fillId="0" borderId="8" xfId="0" applyFont="1" applyBorder="1" applyAlignment="1">
      <alignment horizontal="center" vertical="top" wrapText="1"/>
    </xf>
    <xf numFmtId="0" fontId="24" fillId="0" borderId="15" xfId="0" applyFont="1" applyBorder="1" applyAlignment="1">
      <alignment vertical="top" wrapText="1"/>
    </xf>
    <xf numFmtId="0" fontId="24" fillId="0" borderId="8" xfId="0" applyFont="1" applyBorder="1" applyAlignment="1">
      <alignment vertical="top" wrapText="1"/>
    </xf>
    <xf numFmtId="0" fontId="24" fillId="0" borderId="15" xfId="0" applyFont="1" applyBorder="1" applyAlignment="1">
      <alignment horizontal="left" vertical="top" wrapText="1"/>
    </xf>
    <xf numFmtId="0" fontId="24" fillId="0" borderId="8" xfId="0" applyFont="1" applyBorder="1" applyAlignment="1">
      <alignment horizontal="left" vertical="top" wrapText="1"/>
    </xf>
    <xf numFmtId="0" fontId="24" fillId="0" borderId="21" xfId="0" applyFont="1" applyBorder="1" applyAlignment="1">
      <alignment vertical="top" wrapText="1"/>
    </xf>
    <xf numFmtId="0" fontId="24" fillId="0" borderId="21" xfId="0" applyFont="1" applyBorder="1" applyAlignment="1">
      <alignment horizontal="left" vertical="top" wrapText="1"/>
    </xf>
    <xf numFmtId="0" fontId="24" fillId="0" borderId="0" xfId="0" applyFont="1" applyAlignment="1">
      <alignment vertical="top" wrapText="1"/>
    </xf>
    <xf numFmtId="0" fontId="24" fillId="0" borderId="22" xfId="0" applyFont="1" applyBorder="1" applyAlignment="1">
      <alignment horizontal="left" vertical="top" wrapText="1"/>
    </xf>
    <xf numFmtId="0" fontId="24" fillId="0" borderId="0" xfId="0" applyFont="1" applyAlignment="1">
      <alignment horizontal="left" vertical="top" wrapText="1"/>
    </xf>
    <xf numFmtId="0" fontId="25" fillId="0" borderId="15" xfId="0" applyFont="1" applyBorder="1" applyAlignment="1">
      <alignment horizontal="left" vertical="top"/>
    </xf>
    <xf numFmtId="0" fontId="25" fillId="0" borderId="8" xfId="0" applyFont="1" applyBorder="1" applyAlignment="1">
      <alignment horizontal="left" vertical="top"/>
    </xf>
    <xf numFmtId="0" fontId="25" fillId="0" borderId="15" xfId="0" applyFont="1" applyBorder="1" applyAlignment="1">
      <alignment horizontal="left" vertical="top" wrapText="1"/>
    </xf>
    <xf numFmtId="0" fontId="0" fillId="0" borderId="15" xfId="0" applyBorder="1" applyAlignment="1">
      <alignment horizontal="center" vertical="top" wrapText="1"/>
    </xf>
    <xf numFmtId="0" fontId="0" fillId="0" borderId="8" xfId="0" applyBorder="1" applyAlignment="1">
      <alignment horizontal="center" vertical="top" wrapText="1"/>
    </xf>
    <xf numFmtId="0" fontId="24" fillId="0" borderId="15" xfId="0" applyFont="1" applyBorder="1" applyAlignment="1">
      <alignment horizontal="center" vertical="top" wrapText="1"/>
    </xf>
    <xf numFmtId="0" fontId="24" fillId="0" borderId="8" xfId="0" applyFont="1" applyBorder="1" applyAlignment="1">
      <alignment horizontal="center" vertical="top" wrapText="1"/>
    </xf>
    <xf numFmtId="0" fontId="24" fillId="0" borderId="0" xfId="0" applyFont="1" applyBorder="1" applyAlignment="1">
      <alignment horizontal="center" vertical="top" wrapText="1"/>
    </xf>
    <xf numFmtId="0" fontId="0" fillId="0" borderId="0" xfId="0" applyBorder="1" applyAlignment="1">
      <alignment horizontal="center" vertical="top" wrapText="1"/>
    </xf>
    <xf numFmtId="0" fontId="38" fillId="0" borderId="15" xfId="0" applyFont="1" applyBorder="1" applyAlignment="1">
      <alignment horizontal="left" vertical="top" wrapText="1"/>
    </xf>
    <xf numFmtId="0" fontId="24" fillId="0" borderId="0" xfId="0" applyFont="1" applyBorder="1" applyAlignment="1">
      <alignment horizontal="left" vertical="top" wrapText="1"/>
    </xf>
    <xf numFmtId="0" fontId="34" fillId="0" borderId="15" xfId="0" applyFont="1" applyBorder="1" applyAlignment="1">
      <alignment horizontal="left" vertical="top" wrapText="1"/>
    </xf>
    <xf numFmtId="0" fontId="37" fillId="0" borderId="15" xfId="0" applyFont="1" applyBorder="1" applyAlignment="1">
      <alignment horizontal="left" vertical="top" wrapText="1"/>
    </xf>
    <xf numFmtId="0" fontId="35" fillId="0" borderId="0" xfId="0" applyFont="1" applyAlignment="1">
      <alignment horizontal="left" vertical="top" wrapText="1"/>
    </xf>
    <xf numFmtId="0" fontId="37" fillId="0" borderId="0" xfId="0" applyFont="1" applyAlignment="1">
      <alignment horizontal="left" vertical="top" wrapText="1"/>
    </xf>
    <xf numFmtId="0" fontId="35" fillId="0" borderId="15" xfId="0" applyFont="1" applyBorder="1" applyAlignment="1">
      <alignment horizontal="left" vertical="top" wrapText="1"/>
    </xf>
    <xf numFmtId="0" fontId="37" fillId="0" borderId="0" xfId="0" applyFont="1" applyAlignment="1">
      <alignment horizontal="center" vertical="top" wrapText="1"/>
    </xf>
    <xf numFmtId="0" fontId="37" fillId="0" borderId="8" xfId="0" applyFont="1" applyBorder="1" applyAlignment="1">
      <alignment horizontal="center" vertical="top" wrapText="1"/>
    </xf>
    <xf numFmtId="0" fontId="35" fillId="0" borderId="8" xfId="0" applyFont="1" applyBorder="1" applyAlignment="1">
      <alignment horizontal="left" vertical="top" wrapText="1"/>
    </xf>
    <xf numFmtId="0" fontId="37" fillId="0" borderId="15" xfId="0" applyFont="1" applyBorder="1" applyAlignment="1">
      <alignment vertical="top" wrapText="1"/>
    </xf>
    <xf numFmtId="0" fontId="35" fillId="0" borderId="0" xfId="0" applyFont="1" applyBorder="1" applyAlignment="1">
      <alignment vertical="top" wrapText="1"/>
    </xf>
    <xf numFmtId="0" fontId="0" fillId="0" borderId="0" xfId="0" applyAlignment="1">
      <alignment horizontal="left" vertical="center" wrapText="1"/>
    </xf>
    <xf numFmtId="0" fontId="0" fillId="0" borderId="8" xfId="0" applyBorder="1" applyAlignment="1">
      <alignment horizontal="left" vertical="center" wrapText="1"/>
    </xf>
    <xf numFmtId="0" fontId="1" fillId="0" borderId="15" xfId="0" applyFont="1"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1" fillId="0" borderId="0" xfId="0" applyFont="1" applyBorder="1" applyAlignment="1">
      <alignment horizontal="left" vertical="top"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0" fontId="5" fillId="3" borderId="14" xfId="0" applyFont="1" applyFill="1" applyBorder="1" applyAlignment="1">
      <alignment horizontal="center" wrapText="1"/>
    </xf>
    <xf numFmtId="164" fontId="5" fillId="4" borderId="12" xfId="1" applyNumberFormat="1" applyFont="1" applyFill="1" applyBorder="1" applyAlignment="1">
      <alignment horizontal="center" wrapText="1"/>
    </xf>
    <xf numFmtId="164" fontId="5" fillId="4" borderId="13" xfId="1" applyNumberFormat="1" applyFont="1" applyFill="1" applyBorder="1" applyAlignment="1">
      <alignment horizontal="center" wrapText="1"/>
    </xf>
    <xf numFmtId="164" fontId="5" fillId="4" borderId="14" xfId="1" applyNumberFormat="1" applyFont="1" applyFill="1" applyBorder="1" applyAlignment="1">
      <alignment horizontal="center" wrapText="1"/>
    </xf>
    <xf numFmtId="0" fontId="5" fillId="4" borderId="6" xfId="0" applyFont="1" applyFill="1" applyBorder="1" applyAlignment="1">
      <alignment horizontal="left" vertical="center" wrapText="1"/>
    </xf>
    <xf numFmtId="0" fontId="5" fillId="4" borderId="0" xfId="0" applyFont="1" applyFill="1" applyAlignment="1">
      <alignment horizontal="left" vertical="center" wrapText="1"/>
    </xf>
    <xf numFmtId="164" fontId="16" fillId="3" borderId="18" xfId="4" applyNumberFormat="1" applyFont="1" applyFill="1" applyBorder="1" applyAlignment="1">
      <alignment horizontal="center" vertical="center"/>
    </xf>
    <xf numFmtId="164" fontId="16" fillId="3" borderId="19" xfId="4" applyNumberFormat="1" applyFont="1" applyFill="1" applyBorder="1" applyAlignment="1">
      <alignment horizontal="center" vertical="center"/>
    </xf>
    <xf numFmtId="0" fontId="5" fillId="4" borderId="10" xfId="0" applyFont="1" applyFill="1" applyBorder="1" applyAlignment="1">
      <alignment horizontal="left" vertical="center" wrapText="1" indent="1"/>
    </xf>
    <xf numFmtId="0" fontId="33" fillId="0" borderId="0" xfId="0" applyFont="1" applyBorder="1" applyAlignment="1">
      <alignment horizontal="center" vertical="top" wrapText="1"/>
    </xf>
    <xf numFmtId="0" fontId="33" fillId="0" borderId="15" xfId="0" applyFont="1" applyBorder="1" applyAlignment="1">
      <alignment horizontal="center" vertical="top" wrapText="1"/>
    </xf>
    <xf numFmtId="0" fontId="33" fillId="0" borderId="0" xfId="0" applyFont="1" applyBorder="1" applyAlignment="1">
      <alignment horizontal="center" vertical="top" wrapText="1"/>
    </xf>
    <xf numFmtId="0" fontId="25" fillId="0" borderId="9" xfId="0" applyFont="1" applyBorder="1" applyAlignment="1">
      <alignment horizontal="center" vertical="center"/>
    </xf>
    <xf numFmtId="0" fontId="25" fillId="0" borderId="9" xfId="0" applyFont="1" applyBorder="1" applyAlignment="1">
      <alignment horizontal="center" vertical="center" wrapText="1"/>
    </xf>
    <xf numFmtId="0" fontId="25" fillId="0" borderId="8" xfId="0" applyFont="1" applyBorder="1" applyAlignment="1">
      <alignment horizontal="center" vertical="center" wrapText="1"/>
    </xf>
    <xf numFmtId="0" fontId="37" fillId="0" borderId="0" xfId="0" applyFont="1" applyBorder="1" applyAlignment="1">
      <alignment horizontal="center" vertical="top" wrapText="1"/>
    </xf>
    <xf numFmtId="0" fontId="35" fillId="0" borderId="1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8" xfId="0" applyFont="1" applyBorder="1" applyAlignment="1">
      <alignment horizontal="center" vertical="center" wrapText="1"/>
    </xf>
    <xf numFmtId="0" fontId="1" fillId="0" borderId="15" xfId="0" applyFont="1" applyBorder="1" applyAlignment="1">
      <alignment horizontal="center" vertical="top" wrapText="1"/>
    </xf>
    <xf numFmtId="0" fontId="1" fillId="0" borderId="0" xfId="0" applyFont="1" applyBorder="1" applyAlignment="1">
      <alignment horizontal="center" vertical="top" wrapText="1"/>
    </xf>
    <xf numFmtId="0" fontId="1" fillId="0" borderId="8" xfId="0" applyFont="1" applyBorder="1" applyAlignment="1">
      <alignment horizontal="center" vertical="top" wrapText="1"/>
    </xf>
    <xf numFmtId="0" fontId="24" fillId="0" borderId="1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8" xfId="0" applyFont="1" applyBorder="1" applyAlignment="1">
      <alignment horizontal="center" vertical="center" wrapText="1"/>
    </xf>
  </cellXfs>
  <cellStyles count="5">
    <cellStyle name="Comma" xfId="1" builtinId="3"/>
    <cellStyle name="Comma 2" xfId="4" xr:uid="{1CDFF167-3BE2-4ED5-B0DA-4E5C05CF9779}"/>
    <cellStyle name="Normal" xfId="0" builtinId="0"/>
    <cellStyle name="Normal 2" xfId="3" xr:uid="{A29F9002-39A7-42F0-81CD-5302FA389D74}"/>
    <cellStyle name="Percent" xfId="2" builtinId="5"/>
  </cellStyles>
  <dxfs count="18">
    <dxf>
      <font>
        <b val="0"/>
        <i val="0"/>
        <strike val="0"/>
        <condense val="0"/>
        <extend val="0"/>
        <outline val="0"/>
        <shadow val="0"/>
        <u val="none"/>
        <vertAlign val="baseline"/>
        <sz val="9"/>
        <color rgb="FF0B2641"/>
        <name val="Calibri"/>
        <family val="2"/>
        <scheme val="minor"/>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9"/>
        <color rgb="FF0B2641"/>
        <name val="Calibri"/>
        <family val="2"/>
        <scheme val="minor"/>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theme="0"/>
        </left>
        <right style="thin">
          <color theme="0"/>
        </right>
        <top/>
        <bottom/>
      </border>
    </dxf>
    <dxf>
      <numFmt numFmtId="164" formatCode="_(* #,##0_);_(* \(#,##0\);_(* &quot;-&quot;??_);_(@_)"/>
    </dxf>
    <dxf>
      <numFmt numFmtId="164" formatCode="_(* #,##0_);_(* \(#,##0\);_(* &quot;-&quot;??_);_(@_)"/>
    </dxf>
    <dxf>
      <numFmt numFmtId="164" formatCode="_(* #,##0_);_(* \(#,##0\);_(* &quot;-&quot;??_);_(@_)"/>
    </dxf>
    <dxf>
      <font>
        <b val="0"/>
        <i val="0"/>
        <strike val="0"/>
        <condense val="0"/>
        <extend val="0"/>
        <outline val="0"/>
        <shadow val="0"/>
        <u val="none"/>
        <vertAlign val="baseline"/>
        <sz val="11"/>
        <color theme="1"/>
        <name val="Calibri"/>
        <family val="2"/>
        <scheme val="minor"/>
      </font>
      <numFmt numFmtId="164" formatCode="_(* #,##0_);_(* \(#,##0\);_(* &quot;-&quot;??_);_(@_)"/>
    </dxf>
    <dxf>
      <numFmt numFmtId="164" formatCode="_(* #,##0_);_(* \(#,##0\);_(* &quot;-&quot;??_);_(@_)"/>
    </dxf>
    <dxf>
      <font>
        <b val="0"/>
        <i val="0"/>
        <strike val="0"/>
        <condense val="0"/>
        <extend val="0"/>
        <outline val="0"/>
        <shadow val="0"/>
        <u val="none"/>
        <vertAlign val="baseline"/>
        <sz val="11"/>
        <color theme="1"/>
        <name val="Calibri"/>
        <family val="2"/>
        <scheme val="minor"/>
      </font>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font>
        <b val="0"/>
        <i val="0"/>
        <strike val="0"/>
        <condense val="0"/>
        <extend val="0"/>
        <outline val="0"/>
        <shadow val="0"/>
        <u val="none"/>
        <vertAlign val="baseline"/>
        <sz val="11"/>
        <color theme="1"/>
        <name val="Calibri"/>
        <family val="2"/>
        <scheme val="minor"/>
      </font>
      <numFmt numFmtId="164" formatCode="_(* #,##0_);_(* \(#,##0\);_(* &quot;-&quot;??_);_(@_)"/>
    </dxf>
    <dxf>
      <font>
        <b val="0"/>
        <i val="0"/>
        <strike val="0"/>
        <condense val="0"/>
        <extend val="0"/>
        <outline val="0"/>
        <shadow val="0"/>
        <u val="none"/>
        <vertAlign val="baseline"/>
        <sz val="11"/>
        <color theme="1"/>
        <name val="Calibri"/>
        <family val="2"/>
        <scheme val="minor"/>
      </font>
      <numFmt numFmtId="164" formatCode="_(* #,##0_);_(* \(#,##0\);_(* &quot;-&quot;??_);_(@_)"/>
    </dxf>
    <dxf>
      <numFmt numFmtId="164" formatCode="_(* #,##0_);_(* \(#,##0\);_(* &quot;-&quot;??_);_(@_)"/>
    </dxf>
    <dxf>
      <numFmt numFmtId="164" formatCode="_(* #,##0_);_(* \(#,##0\);_(* &quot;-&quot;??_);_(@_)"/>
    </dxf>
    <dxf>
      <font>
        <b val="0"/>
        <i val="0"/>
        <strike val="0"/>
        <condense val="0"/>
        <extend val="0"/>
        <outline val="0"/>
        <shadow val="0"/>
        <u val="none"/>
        <vertAlign val="baseline"/>
        <sz val="9"/>
        <color rgb="FF0B2641"/>
        <name val="Calibri"/>
        <family val="2"/>
        <scheme val="minor"/>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left>
        <right style="thin">
          <color theme="0"/>
        </right>
        <top/>
        <bottom/>
      </border>
    </dxf>
  </dxfs>
  <tableStyles count="1" defaultTableStyle="TableStyleMedium2" defaultPivotStyle="PivotStyleLight16">
    <tableStyle name="Invisible" pivot="0" table="0" count="0" xr9:uid="{780C5E83-4520-4408-BB42-E24C3038F127}"/>
  </tableStyles>
  <colors>
    <mruColors>
      <color rgb="FFF5F4E9"/>
      <color rgb="FF6FC5BC"/>
      <color rgb="FF3D8AA3"/>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83994</xdr:colOff>
      <xdr:row>18</xdr:row>
      <xdr:rowOff>71580</xdr:rowOff>
    </xdr:from>
    <xdr:to>
      <xdr:col>0</xdr:col>
      <xdr:colOff>9224241</xdr:colOff>
      <xdr:row>35</xdr:row>
      <xdr:rowOff>76198</xdr:rowOff>
    </xdr:to>
    <xdr:sp macro="" textlink="">
      <xdr:nvSpPr>
        <xdr:cNvPr id="2" name="Rectangle 1">
          <a:extLst>
            <a:ext uri="{FF2B5EF4-FFF2-40B4-BE49-F238E27FC236}">
              <a16:creationId xmlns:a16="http://schemas.microsoft.com/office/drawing/2014/main" id="{673A3086-439C-4456-AC05-B16EA7EB8B3E}"/>
            </a:ext>
          </a:extLst>
        </xdr:cNvPr>
        <xdr:cNvSpPr/>
      </xdr:nvSpPr>
      <xdr:spPr>
        <a:xfrm>
          <a:off x="83994" y="3589480"/>
          <a:ext cx="9140247" cy="3185968"/>
        </a:xfrm>
        <a:prstGeom prst="rect">
          <a:avLst/>
        </a:prstGeom>
        <a:solidFill>
          <a:srgbClr val="E7E6E6">
            <a:alpha val="5882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4800" baseline="0">
              <a:solidFill>
                <a:schemeClr val="accent5">
                  <a:lumMod val="50000"/>
                </a:schemeClr>
              </a:solidFill>
            </a:rPr>
            <a:t>To commence after Phase One </a:t>
          </a:r>
        </a:p>
        <a:p>
          <a:pPr algn="ctr"/>
          <a:r>
            <a:rPr lang="en-AU" sz="4800" baseline="0">
              <a:solidFill>
                <a:schemeClr val="accent5">
                  <a:lumMod val="50000"/>
                </a:schemeClr>
              </a:solidFill>
            </a:rPr>
            <a:t>[further instruction to follow]</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114300</xdr:rowOff>
    </xdr:from>
    <xdr:to>
      <xdr:col>7</xdr:col>
      <xdr:colOff>723900</xdr:colOff>
      <xdr:row>18</xdr:row>
      <xdr:rowOff>85725</xdr:rowOff>
    </xdr:to>
    <xdr:sp macro="" textlink="">
      <xdr:nvSpPr>
        <xdr:cNvPr id="2" name="Rectangle 1">
          <a:extLst>
            <a:ext uri="{FF2B5EF4-FFF2-40B4-BE49-F238E27FC236}">
              <a16:creationId xmlns:a16="http://schemas.microsoft.com/office/drawing/2014/main" id="{66FB7780-6154-4DFA-B4EB-D94890C6922A}"/>
            </a:ext>
          </a:extLst>
        </xdr:cNvPr>
        <xdr:cNvSpPr/>
      </xdr:nvSpPr>
      <xdr:spPr>
        <a:xfrm>
          <a:off x="114300" y="114300"/>
          <a:ext cx="9744075" cy="5353050"/>
        </a:xfrm>
        <a:prstGeom prst="rect">
          <a:avLst/>
        </a:prstGeom>
        <a:solidFill>
          <a:srgbClr val="E7E6E6">
            <a:alpha val="5882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7200">
              <a:solidFill>
                <a:schemeClr val="accent5">
                  <a:lumMod val="50000"/>
                </a:schemeClr>
              </a:solidFill>
            </a:rPr>
            <a:t>To be completed</a:t>
          </a:r>
          <a:r>
            <a:rPr lang="en-AU" sz="7200" baseline="0">
              <a:solidFill>
                <a:schemeClr val="accent5">
                  <a:lumMod val="50000"/>
                </a:schemeClr>
              </a:solidFill>
            </a:rPr>
            <a:t> in Phase 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2</xdr:row>
      <xdr:rowOff>114300</xdr:rowOff>
    </xdr:from>
    <xdr:to>
      <xdr:col>9</xdr:col>
      <xdr:colOff>1270000</xdr:colOff>
      <xdr:row>15</xdr:row>
      <xdr:rowOff>127000</xdr:rowOff>
    </xdr:to>
    <xdr:sp macro="" textlink="">
      <xdr:nvSpPr>
        <xdr:cNvPr id="4" name="Rectangle 3">
          <a:extLst>
            <a:ext uri="{FF2B5EF4-FFF2-40B4-BE49-F238E27FC236}">
              <a16:creationId xmlns:a16="http://schemas.microsoft.com/office/drawing/2014/main" id="{AEE96F59-7C2E-45A4-8676-F2DED5FA5CD7}"/>
            </a:ext>
          </a:extLst>
        </xdr:cNvPr>
        <xdr:cNvSpPr/>
      </xdr:nvSpPr>
      <xdr:spPr>
        <a:xfrm>
          <a:off x="95250" y="552450"/>
          <a:ext cx="13131800" cy="2762250"/>
        </a:xfrm>
        <a:prstGeom prst="rect">
          <a:avLst/>
        </a:prstGeom>
        <a:solidFill>
          <a:srgbClr val="E7E6E6">
            <a:alpha val="5882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7200">
              <a:solidFill>
                <a:schemeClr val="accent5">
                  <a:lumMod val="50000"/>
                </a:schemeClr>
              </a:solidFill>
            </a:rPr>
            <a:t>To be completed</a:t>
          </a:r>
          <a:r>
            <a:rPr lang="en-AU" sz="7200" baseline="0">
              <a:solidFill>
                <a:schemeClr val="accent5">
                  <a:lumMod val="50000"/>
                </a:schemeClr>
              </a:solidFill>
            </a:rPr>
            <a:t> in Phase 2</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398DE1-16E2-4672-956E-078FAF846B2B}" name="idp" displayName="idp" ref="A3:U131" totalsRowShown="0" headerRowDxfId="17">
  <autoFilter ref="A3:U131" xr:uid="{1BA88700-BD70-41B9-916F-18BA684B8638}"/>
  <sortState xmlns:xlrd2="http://schemas.microsoft.com/office/spreadsheetml/2017/richdata2" ref="A4:U131">
    <sortCondition ref="F3:F131"/>
  </sortState>
  <tableColumns count="21">
    <tableColumn id="1" xr3:uid="{B4DEF664-552B-4E53-B4D2-1CD03FCF6A23}" name="ADM1_EN"/>
    <tableColumn id="3" xr3:uid="{70A1DCD5-D8E3-4620-9DC6-DA14EDCA274A}" name="ADM1_UA"/>
    <tableColumn id="17" xr3:uid="{5E06CCFE-2F53-40CF-ADA9-7AE4E45BFB83}" name="ADM1_PCODE"/>
    <tableColumn id="16" xr3:uid="{4F3C4364-9C7C-427F-94D4-8C1BFFB8AE99}" name="ADM2_EN"/>
    <tableColumn id="4" xr3:uid="{C6BE53A4-89C3-4581-8792-9A8A372CCC53}" name="ADM2_UA"/>
    <tableColumn id="2" xr3:uid="{127631F6-66E3-4251-ABA7-016C62F143A0}" name="ADM2_PCODE"/>
    <tableColumn id="18" xr3:uid="{06B5F4C7-AA75-4BAF-9E52-CA42F2E90DB9}" name="pin" dataDxfId="16" dataCellStyle="Comma"/>
    <tableColumn id="15" xr3:uid="{441C2238-B658-4304-BB9F-498DE85D15FC}" name="Target" dataDxfId="15" dataCellStyle="Comma"/>
    <tableColumn id="19" xr3:uid="{FBD09AEA-3E8F-45FF-8AB7-9A293FDF62B4}" name="so1_target" dataDxfId="14" dataCellStyle="Comma">
      <calculatedColumnFormula>MAX(idp[[#This Row],[CC101]:[CC106-IK]])</calculatedColumnFormula>
    </tableColumn>
    <tableColumn id="21" xr3:uid="{BF7145A3-6BEA-48EE-B293-7EC8E17485C1}" name="so2_target" dataDxfId="13" dataCellStyle="Comma">
      <calculatedColumnFormula>MAX(idp[[#This Row],[CC201]:[CC203]])</calculatedColumnFormula>
    </tableColumn>
    <tableColumn id="5" xr3:uid="{4D77EBE8-E58E-4004-8BEF-6851BBD469F0}" name="CC101" dataDxfId="12" dataCellStyle="Comma"/>
    <tableColumn id="6" xr3:uid="{21CBD57C-19A0-4847-A53F-90411D18225E}" name="CC102" dataDxfId="11" dataCellStyle="Comma"/>
    <tableColumn id="7" xr3:uid="{2BFC63AD-306C-40F5-97AA-591A22322261}" name="CC103" dataDxfId="10" dataCellStyle="Comma"/>
    <tableColumn id="8" xr3:uid="{DAEB5158-8B40-4089-8118-B3B3A5AA3C99}" name="CC104" dataDxfId="9" dataCellStyle="Comma"/>
    <tableColumn id="9" xr3:uid="{3888FA5C-5E20-486B-8FEA-C45233B1649D}" name="CC105-IK" dataDxfId="8" dataCellStyle="Comma"/>
    <tableColumn id="20" xr3:uid="{1AB572CF-6119-4ADE-BD91-04CEA6469ABB}" name="CC105-CV" dataDxfId="7" dataCellStyle="Comma"/>
    <tableColumn id="10" xr3:uid="{64E1ED85-238E-4958-9CEA-422E8EC8CE09}" name="CC106-IK" dataDxfId="6" dataCellStyle="Comma"/>
    <tableColumn id="22" xr3:uid="{2F12514A-CE70-49AD-87BC-A96069BBFD3E}" name="CC106-CV" dataDxfId="5" dataCellStyle="Comma"/>
    <tableColumn id="12" xr3:uid="{1E266F45-8065-4F03-8165-E57F29CE4034}" name="CC201" dataDxfId="4" dataCellStyle="Comma"/>
    <tableColumn id="13" xr3:uid="{D4509647-64C7-499C-BE1A-4016DD39BA47}" name="CC202" dataDxfId="3" dataCellStyle="Comma"/>
    <tableColumn id="14" xr3:uid="{9FAE7951-17D9-4120-A134-0A890F7EE463}" name="CC203" dataDxfId="2" dataCellStyle="Comma"/>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B54B85-A0AE-4D95-9EE1-7DEF829349FD}" name="ret_oblast" displayName="ret_oblast" ref="A3:R131" totalsRowShown="0" headerRowDxfId="1">
  <autoFilter ref="A3:R131" xr:uid="{1BA88700-BD70-41B9-916F-18BA684B8638}"/>
  <tableColumns count="18">
    <tableColumn id="1" xr3:uid="{5EBBF2D7-8DEB-4CA0-9A5B-7F72E5A4803B}" name="ADM1_EN"/>
    <tableColumn id="3" xr3:uid="{75FA85D1-3BB2-4291-8F3A-A532B76C8DBE}" name="ADM1_UA"/>
    <tableColumn id="17" xr3:uid="{A9FB2C92-977A-42AA-9BD6-7524870AD56B}" name="ADM1_PCODE"/>
    <tableColumn id="18" xr3:uid="{CB488700-05AB-499F-963C-46FBC2FC0E10}" name="ADM2_EN"/>
    <tableColumn id="4" xr3:uid="{BFA3ED51-4588-454A-8F1A-A3A070648EB9}" name="ADM2_UA"/>
    <tableColumn id="2" xr3:uid="{E7708C78-25E5-4FB8-9910-3EC19D67363A}" name="ADM2_PCODE"/>
    <tableColumn id="16" xr3:uid="{FEA8BDBA-F5BA-45DE-8033-07AD6D0EC297}" name="PIN"/>
    <tableColumn id="15" xr3:uid="{875A73B4-2CAF-4F7C-B808-2E06A423A008}" name="Target"/>
    <tableColumn id="5" xr3:uid="{CC3C569D-BD2B-4037-B9E9-DC7114BAFF4C}" name="Activity01"/>
    <tableColumn id="6" xr3:uid="{207A0694-C9CE-439D-9642-25AC738BBDDC}" name="Activity02"/>
    <tableColumn id="7" xr3:uid="{4874E0BA-4067-4F4D-BE6E-0BB23CF9FE7C}" name="Activity03"/>
    <tableColumn id="8" xr3:uid="{931AE9B8-90BB-4FC9-8B8F-DCF1828878FE}" name="Activity04"/>
    <tableColumn id="9" xr3:uid="{7CB7BEEE-3B24-4327-9007-E51A84697AB8}" name="Activity05"/>
    <tableColumn id="10" xr3:uid="{98CE4C1D-A3F8-4DEF-AE5B-35F3E97E9E22}" name="Activity06"/>
    <tableColumn id="11" xr3:uid="{8B3A77D3-E7A4-48DB-B1BE-286FA567BBD9}" name="Activity07"/>
    <tableColumn id="12" xr3:uid="{6C3A4CA2-A4A2-4991-A445-10B0C8C29C4E}" name="Activity08"/>
    <tableColumn id="13" xr3:uid="{A4BDFAE3-CAA6-4242-BBC4-7892BB7C4877}" name="Activity09"/>
    <tableColumn id="14" xr3:uid="{991AA076-F377-47EA-837E-C652462A1E6D}" name="Activity10"/>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50479B-21ED-4A2D-AFB8-342C540B29A7}" name="nds_oblast" displayName="nds_oblast" ref="A3:R131" totalsRowShown="0" headerRowDxfId="0">
  <autoFilter ref="A3:R131" xr:uid="{1BA88700-BD70-41B9-916F-18BA684B8638}"/>
  <tableColumns count="18">
    <tableColumn id="1" xr3:uid="{E545B1B3-5295-4966-BECB-B414C978EB0D}" name="ADM1_EN"/>
    <tableColumn id="3" xr3:uid="{CB59CBDF-467E-4E49-8956-ABF878C2A9A0}" name="ADM1_UA"/>
    <tableColumn id="17" xr3:uid="{5CAA688C-F162-42FC-B9F3-C1B4B190A2FE}" name="ADM1_PCODE"/>
    <tableColumn id="18" xr3:uid="{F945AC9A-7E1C-4200-94DD-32F7B230C6F3}" name="ADM2_EN"/>
    <tableColumn id="4" xr3:uid="{41BEABCC-7072-412E-BCBD-4A53E7732ACA}" name="ADM2_UA"/>
    <tableColumn id="2" xr3:uid="{C1F18900-1E63-4DE9-8112-BE33FB491BA6}" name="ADM2_PCODE"/>
    <tableColumn id="16" xr3:uid="{DA69B4EB-A530-4944-80AC-647003E087E0}" name="pin"/>
    <tableColumn id="15" xr3:uid="{E42C3C8E-25BF-43DB-BC97-9956F1354E37}" name="Target"/>
    <tableColumn id="5" xr3:uid="{55713A20-ADEE-49C8-8064-17C3F2CB47EC}" name="Activity01"/>
    <tableColumn id="6" xr3:uid="{7EAB3839-6487-4C55-923F-132426004C90}" name="Activity02"/>
    <tableColumn id="7" xr3:uid="{88BFA342-4B19-436D-9772-10C48B030CD2}" name="Activity03"/>
    <tableColumn id="8" xr3:uid="{4F97EB9E-5B08-4A01-8D74-008E1E103E40}" name="Activity04"/>
    <tableColumn id="9" xr3:uid="{9548B7AF-A28D-409F-95C2-D3AC7F769956}" name="Activity05"/>
    <tableColumn id="10" xr3:uid="{745FAF40-7292-425D-9CE0-B222D2883C47}" name="Activity06"/>
    <tableColumn id="11" xr3:uid="{36735DEE-606D-4EFE-9B55-F698B88BAFA8}" name="Activity07"/>
    <tableColumn id="12" xr3:uid="{85BB1036-E18C-4915-A6DC-63EBF74EA050}" name="Activity08"/>
    <tableColumn id="13" xr3:uid="{30CB8C70-6A60-4BC6-BCC6-82D1D529DA3E}" name="Activity09"/>
    <tableColumn id="14" xr3:uid="{D1910002-3A82-4BC1-B9A0-B9C33828936C}" name="Activity1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customProperty" Target="../customProperty12.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3.bin"/><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customProperty" Target="../customProperty14.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9.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10.bin"/><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customProperty" Target="../customProperty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0E0D4-AF30-4361-BF66-D7C61591F960}">
  <dimension ref="A1:K46"/>
  <sheetViews>
    <sheetView workbookViewId="0">
      <selection activeCell="A3" sqref="A3"/>
    </sheetView>
  </sheetViews>
  <sheetFormatPr defaultRowHeight="15" x14ac:dyDescent="0.25"/>
  <cols>
    <col min="2" max="2" width="5.85546875" customWidth="1"/>
    <col min="3" max="3" width="23.5703125" customWidth="1"/>
    <col min="4" max="4" width="3.85546875" customWidth="1"/>
    <col min="5" max="5" width="18.42578125" customWidth="1"/>
    <col min="6" max="6" width="5.42578125" customWidth="1"/>
    <col min="7" max="7" width="23" customWidth="1"/>
    <col min="8" max="8" width="6" customWidth="1"/>
    <col min="9" max="9" width="25.5703125" customWidth="1"/>
    <col min="10" max="10" width="4.5703125" customWidth="1"/>
    <col min="11" max="11" width="36" customWidth="1"/>
  </cols>
  <sheetData>
    <row r="1" spans="1:11" x14ac:dyDescent="0.25">
      <c r="A1" s="2">
        <v>1</v>
      </c>
      <c r="C1" t="s">
        <v>0</v>
      </c>
      <c r="E1" t="s">
        <v>1</v>
      </c>
      <c r="G1" t="s">
        <v>2</v>
      </c>
    </row>
    <row r="2" spans="1:11" x14ac:dyDescent="0.25">
      <c r="A2" s="2">
        <v>2</v>
      </c>
      <c r="C2" t="s">
        <v>3</v>
      </c>
      <c r="E2" t="s">
        <v>4</v>
      </c>
      <c r="G2" t="s">
        <v>5</v>
      </c>
      <c r="I2" t="s">
        <v>6</v>
      </c>
      <c r="K2" t="str">
        <f>IF(COUNTIF(English!C$15:'English'!C15,English!C15)=1,English!C15,"")</f>
        <v>2.1.Support safe and participatory site management and governance structures</v>
      </c>
    </row>
    <row r="3" spans="1:11" x14ac:dyDescent="0.25">
      <c r="A3" s="2"/>
      <c r="I3" t="s">
        <v>7</v>
      </c>
      <c r="K3" t="str">
        <f>IF(COUNTIF(English!C$15:'English'!C18,English!C18)=1,English!C18,"")</f>
        <v>2.2. Community-led activities</v>
      </c>
    </row>
    <row r="4" spans="1:11" x14ac:dyDescent="0.25">
      <c r="A4" s="2"/>
      <c r="I4" t="s">
        <v>8</v>
      </c>
      <c r="K4" t="str">
        <f>IF(COUNTIF(English!C$15:'English'!C20,English!C20)=1,English!C20,"")</f>
        <v>2.3. Capacity building for site managers, IDPs and humanitarian staff</v>
      </c>
    </row>
    <row r="5" spans="1:11" x14ac:dyDescent="0.25">
      <c r="A5" s="2"/>
      <c r="I5" t="s">
        <v>9</v>
      </c>
      <c r="K5" t="e">
        <f>IF(COUNTIF(English!C$15:English!#REF!,English!#REF!)=1,English!#REF!,"")</f>
        <v>#REF!</v>
      </c>
    </row>
    <row r="6" spans="1:11" x14ac:dyDescent="0.25">
      <c r="A6" s="2"/>
      <c r="I6" t="s">
        <v>10</v>
      </c>
      <c r="K6" t="e">
        <f>IF(COUNTIF(English!C$15:English!#REF!,English!#REF!)=1,English!#REF!,"")</f>
        <v>#REF!</v>
      </c>
    </row>
    <row r="7" spans="1:11" x14ac:dyDescent="0.25">
      <c r="A7" s="2"/>
      <c r="I7" t="s">
        <v>11</v>
      </c>
      <c r="K7" t="str">
        <f>IF(COUNTIF(English!C$15:'English'!C3,English!C3)=1,English!C3,"")</f>
        <v>1.1. Site-level monitoring and referrals</v>
      </c>
    </row>
    <row r="8" spans="1:11" x14ac:dyDescent="0.25">
      <c r="A8" s="2"/>
      <c r="I8" t="s">
        <v>12</v>
      </c>
      <c r="K8" t="str">
        <f>IF(COUNTIF(English!C$15:'English'!C5,English!C5)=1,English!C5,"")</f>
        <v>1.2. Care and maintenance (in-kind and cash)</v>
      </c>
    </row>
    <row r="9" spans="1:11" x14ac:dyDescent="0.25">
      <c r="A9" s="2"/>
      <c r="I9" t="s">
        <v>13</v>
      </c>
      <c r="K9" t="str">
        <f>IF(COUNTIF(English!C$15:'English'!C9,English!C9)=1,English!C9,"")</f>
        <v>1.4. Small winter repairs (in-kind and cash)</v>
      </c>
    </row>
    <row r="10" spans="1:11" x14ac:dyDescent="0.25">
      <c r="A10" s="2"/>
      <c r="I10" t="s">
        <v>14</v>
      </c>
      <c r="K10" t="e">
        <f>IF(COUNTIF(English!C$15:English!#REF!,English!#REF!)=1,English!#REF!,"")</f>
        <v>#REF!</v>
      </c>
    </row>
    <row r="11" spans="1:11" x14ac:dyDescent="0.25">
      <c r="A11" s="2"/>
      <c r="K11" t="e">
        <f>IF(COUNTIF(English!C$15:English!#REF!,English!#REF!)=1,English!#REF!,"")</f>
        <v>#REF!</v>
      </c>
    </row>
    <row r="12" spans="1:11" x14ac:dyDescent="0.25">
      <c r="K12" t="str">
        <f>IF(COUNTIF(English!C$15:'English'!C24,English!C24)=1,English!C24,"")</f>
        <v>3.1. Profiling and engagement to link site residents to long-term solutions</v>
      </c>
    </row>
    <row r="13" spans="1:11" x14ac:dyDescent="0.25">
      <c r="K13" t="str">
        <f>IF(COUNTIF(English!C$15:'English'!C25,English!C25)=1,English!C25,"")</f>
        <v>3.2. Support authorities for principled site consolidation and closure</v>
      </c>
    </row>
    <row r="14" spans="1:11" x14ac:dyDescent="0.25">
      <c r="K14" t="e">
        <f>IF(COUNTIF(English!C$15:English!#REF!,English!#REF!)=1,English!#REF!,"")</f>
        <v>#REF!</v>
      </c>
    </row>
    <row r="15" spans="1:11" x14ac:dyDescent="0.25">
      <c r="K15" t="e">
        <f>IF(COUNTIF(English!C$15:English!#REF!,English!#REF!)=1,English!#REF!,"")</f>
        <v>#REF!</v>
      </c>
    </row>
    <row r="16" spans="1:11" x14ac:dyDescent="0.25">
      <c r="K16" t="e">
        <f>IF(COUNTIF(English!C$15:English!#REF!,English!#REF!)=1,English!#REF!,"")</f>
        <v>#REF!</v>
      </c>
    </row>
    <row r="17" spans="11:11" x14ac:dyDescent="0.25">
      <c r="K17" t="e">
        <f>IF(COUNTIF(English!C$15:English!#REF!,English!#REF!)=1,English!#REF!,"")</f>
        <v>#REF!</v>
      </c>
    </row>
    <row r="18" spans="11:11" x14ac:dyDescent="0.25">
      <c r="K18" t="e">
        <f>IF(COUNTIF(English!C$15:English!#REF!,English!#REF!)=1,English!#REF!,"")</f>
        <v>#REF!</v>
      </c>
    </row>
    <row r="19" spans="11:11" x14ac:dyDescent="0.25">
      <c r="K19" t="e">
        <f>IF(COUNTIF(English!C$15:English!#REF!,English!#REF!)=1,English!#REF!,"")</f>
        <v>#REF!</v>
      </c>
    </row>
    <row r="20" spans="11:11" x14ac:dyDescent="0.25">
      <c r="K20" t="e">
        <f>IF(COUNTIF(English!C$15:English!#REF!,English!#REF!)=1,English!#REF!,"")</f>
        <v>#REF!</v>
      </c>
    </row>
    <row r="21" spans="11:11" x14ac:dyDescent="0.25">
      <c r="K21" t="e">
        <f>IF(COUNTIF(English!C$15:English!#REF!,English!#REF!)=1,English!#REF!,"")</f>
        <v>#REF!</v>
      </c>
    </row>
    <row r="22" spans="11:11" x14ac:dyDescent="0.25">
      <c r="K22" t="e">
        <f>IF(COUNTIF(English!C$15:English!#REF!,English!#REF!)=1,English!#REF!,"")</f>
        <v>#REF!</v>
      </c>
    </row>
    <row r="23" spans="11:11" x14ac:dyDescent="0.25">
      <c r="K23" t="e">
        <f>IF(COUNTIF(English!C$15:English!#REF!,English!#REF!)=1,English!#REF!,"")</f>
        <v>#REF!</v>
      </c>
    </row>
    <row r="24" spans="11:11" x14ac:dyDescent="0.25">
      <c r="K24" t="e">
        <f>IF(COUNTIF(English!C$15:English!#REF!,English!#REF!)=1,English!#REF!,"")</f>
        <v>#REF!</v>
      </c>
    </row>
    <row r="25" spans="11:11" x14ac:dyDescent="0.25">
      <c r="K25" t="e">
        <f>IF(COUNTIF(English!C$15:English!#REF!,English!#REF!)=1,English!#REF!,"")</f>
        <v>#REF!</v>
      </c>
    </row>
    <row r="26" spans="11:11" x14ac:dyDescent="0.25">
      <c r="K26" t="e">
        <f>IF(COUNTIF(English!C$15:English!#REF!,English!#REF!)=1,English!#REF!,"")</f>
        <v>#REF!</v>
      </c>
    </row>
    <row r="27" spans="11:11" x14ac:dyDescent="0.25">
      <c r="K27" t="e">
        <f>IF(COUNTIF(English!C$15:English!#REF!,English!#REF!)=1,English!#REF!,"")</f>
        <v>#REF!</v>
      </c>
    </row>
    <row r="28" spans="11:11" x14ac:dyDescent="0.25">
      <c r="K28" t="e">
        <f>IF(COUNTIF(English!C$15:English!#REF!,English!#REF!)=1,English!#REF!,"")</f>
        <v>#REF!</v>
      </c>
    </row>
    <row r="29" spans="11:11" x14ac:dyDescent="0.25">
      <c r="K29" t="e">
        <f>IF(COUNTIF(English!C$15:English!#REF!,English!#REF!)=1,English!#REF!,"")</f>
        <v>#REF!</v>
      </c>
    </row>
    <row r="30" spans="11:11" x14ac:dyDescent="0.25">
      <c r="K30" t="str">
        <f>IF(COUNTIF(English!C$15:'English'!C27,English!C27)=1,English!C27,"")</f>
        <v/>
      </c>
    </row>
    <row r="31" spans="11:11" x14ac:dyDescent="0.25">
      <c r="K31" t="str">
        <f>IF(COUNTIF(English!C$15:'English'!C28,English!C28)=1,English!C28,"")</f>
        <v/>
      </c>
    </row>
    <row r="32" spans="11:11" x14ac:dyDescent="0.25">
      <c r="K32" t="str">
        <f>IF(COUNTIF(English!C$15:'English'!C29,English!C29)=1,English!C29,"")</f>
        <v/>
      </c>
    </row>
    <row r="33" spans="11:11" x14ac:dyDescent="0.25">
      <c r="K33" t="str">
        <f>IF(COUNTIF(English!C$15:'English'!C30,English!C30)=1,English!C30,"")</f>
        <v/>
      </c>
    </row>
    <row r="34" spans="11:11" x14ac:dyDescent="0.25">
      <c r="K34" t="str">
        <f>IF(COUNTIF(English!C$15:'English'!C31,English!C31)=1,English!C31,"")</f>
        <v/>
      </c>
    </row>
    <row r="35" spans="11:11" x14ac:dyDescent="0.25">
      <c r="K35" t="str">
        <f>IF(COUNTIF(English!C$15:'English'!C32,English!C32)=1,English!C32,"")</f>
        <v/>
      </c>
    </row>
    <row r="36" spans="11:11" x14ac:dyDescent="0.25">
      <c r="K36" t="str">
        <f>IF(COUNTIF(English!C$15:'English'!C33,English!C33)=1,English!C33,"")</f>
        <v/>
      </c>
    </row>
    <row r="37" spans="11:11" x14ac:dyDescent="0.25">
      <c r="K37" t="str">
        <f>IF(COUNTIF(English!C$15:'English'!C34,English!C34)=1,English!C34,"")</f>
        <v/>
      </c>
    </row>
    <row r="38" spans="11:11" x14ac:dyDescent="0.25">
      <c r="K38" t="str">
        <f>IF(COUNTIF(English!C$15:'English'!C35,English!C35)=1,English!C35,"")</f>
        <v/>
      </c>
    </row>
    <row r="39" spans="11:11" x14ac:dyDescent="0.25">
      <c r="K39" t="str">
        <f>IF(COUNTIF(English!C$15:'English'!C36,English!C36)=1,English!C36,"")</f>
        <v/>
      </c>
    </row>
    <row r="40" spans="11:11" x14ac:dyDescent="0.25">
      <c r="K40" t="str">
        <f>IF(COUNTIF(English!C$15:'English'!C37,English!C37)=1,English!C37,"")</f>
        <v/>
      </c>
    </row>
    <row r="41" spans="11:11" x14ac:dyDescent="0.25">
      <c r="K41" t="str">
        <f>IF(COUNTIF(English!C$15:'English'!C38,English!C38)=1,English!C38,"")</f>
        <v/>
      </c>
    </row>
    <row r="42" spans="11:11" x14ac:dyDescent="0.25">
      <c r="K42" t="str">
        <f>IF(COUNTIF(English!C$15:'English'!C39,English!C39)=1,English!C39,"")</f>
        <v/>
      </c>
    </row>
    <row r="43" spans="11:11" x14ac:dyDescent="0.25">
      <c r="K43" t="str">
        <f>IF(COUNTIF(English!C$15:'English'!C40,English!C40)=1,English!C40,"")</f>
        <v/>
      </c>
    </row>
    <row r="44" spans="11:11" x14ac:dyDescent="0.25">
      <c r="K44" t="str">
        <f>IF(COUNTIF(English!C$15:'English'!C41,English!C41)=1,English!C41,"")</f>
        <v/>
      </c>
    </row>
    <row r="45" spans="11:11" x14ac:dyDescent="0.25">
      <c r="K45" t="str">
        <f>IF(COUNTIF(English!C$15:'English'!C42,English!C42)=1,English!C42,"")</f>
        <v/>
      </c>
    </row>
    <row r="46" spans="11:11" x14ac:dyDescent="0.25">
      <c r="K46" t="str">
        <f>IF(COUNTIF(English!C$15:'English'!C43,English!C43)=1,English!C43,"")</f>
        <v/>
      </c>
    </row>
  </sheetData>
  <sortState xmlns:xlrd2="http://schemas.microsoft.com/office/spreadsheetml/2017/richdata2" ref="I3:I10">
    <sortCondition ref="I3:I10"/>
  </sortState>
  <pageMargins left="0.7" right="0.7" top="0.75" bottom="0.75" header="0.3" footer="0.3"/>
  <customProperties>
    <customPr name="layoutContexts"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DF2DF-29A3-4169-A0DA-996AE9A91E2A}">
  <dimension ref="A1:R131"/>
  <sheetViews>
    <sheetView workbookViewId="0">
      <pane xSplit="6" ySplit="3" topLeftCell="G4" activePane="bottomRight" state="frozenSplit"/>
      <selection pane="topRight" activeCell="G1" sqref="G1"/>
      <selection pane="bottomLeft" activeCell="A15" sqref="A15"/>
      <selection pane="bottomRight" activeCell="G12" sqref="G12"/>
    </sheetView>
  </sheetViews>
  <sheetFormatPr defaultRowHeight="15" x14ac:dyDescent="0.25"/>
  <cols>
    <col min="1" max="1" width="18.5703125" customWidth="1"/>
    <col min="2" max="3" width="14.140625" hidden="1" customWidth="1"/>
    <col min="4" max="4" width="21.42578125" customWidth="1"/>
    <col min="5" max="5" width="14.140625" hidden="1" customWidth="1"/>
    <col min="6" max="6" width="14.140625" customWidth="1"/>
    <col min="7" max="7" width="16.85546875" customWidth="1"/>
    <col min="8" max="8" width="16.5703125" customWidth="1"/>
    <col min="9" max="18" width="15.140625" customWidth="1"/>
  </cols>
  <sheetData>
    <row r="1" spans="1:18" ht="18" customHeight="1" x14ac:dyDescent="0.25">
      <c r="A1" s="76" t="s">
        <v>191</v>
      </c>
      <c r="B1" s="76"/>
      <c r="C1" s="76"/>
      <c r="D1" s="76" t="s">
        <v>192</v>
      </c>
      <c r="E1" s="76"/>
      <c r="F1" s="77"/>
      <c r="G1" s="7" t="s">
        <v>193</v>
      </c>
      <c r="H1" s="9" t="s">
        <v>164</v>
      </c>
      <c r="I1" s="199" t="s">
        <v>196</v>
      </c>
      <c r="J1" s="200"/>
      <c r="K1" s="200"/>
      <c r="L1" s="200"/>
      <c r="M1" s="200"/>
      <c r="N1" s="200"/>
      <c r="O1" s="200"/>
      <c r="P1" s="200"/>
      <c r="Q1" s="200"/>
      <c r="R1" s="200"/>
    </row>
    <row r="2" spans="1:18" ht="18" customHeight="1" x14ac:dyDescent="0.25">
      <c r="A2" s="6" t="s">
        <v>197</v>
      </c>
      <c r="B2" s="6" t="s">
        <v>198</v>
      </c>
      <c r="C2" s="6" t="s">
        <v>199</v>
      </c>
      <c r="D2" s="6" t="s">
        <v>197</v>
      </c>
      <c r="E2" s="6" t="s">
        <v>198</v>
      </c>
      <c r="F2" s="6" t="s">
        <v>199</v>
      </c>
      <c r="G2" s="7" t="s">
        <v>162</v>
      </c>
      <c r="H2" s="7" t="s">
        <v>162</v>
      </c>
      <c r="I2" s="7" t="s">
        <v>670</v>
      </c>
      <c r="J2" s="7" t="s">
        <v>671</v>
      </c>
      <c r="K2" s="7" t="s">
        <v>672</v>
      </c>
      <c r="L2" s="7" t="s">
        <v>673</v>
      </c>
      <c r="M2" s="7" t="s">
        <v>674</v>
      </c>
      <c r="N2" s="7" t="s">
        <v>675</v>
      </c>
      <c r="O2" s="7" t="s">
        <v>676</v>
      </c>
      <c r="P2" s="7" t="s">
        <v>677</v>
      </c>
      <c r="Q2" s="7" t="s">
        <v>678</v>
      </c>
      <c r="R2" s="7" t="s">
        <v>679</v>
      </c>
    </row>
    <row r="3" spans="1:18" ht="18" customHeight="1" x14ac:dyDescent="0.25">
      <c r="A3" s="11" t="s">
        <v>203</v>
      </c>
      <c r="B3" s="11" t="s">
        <v>204</v>
      </c>
      <c r="C3" s="11" t="s">
        <v>205</v>
      </c>
      <c r="D3" s="11" t="s">
        <v>206</v>
      </c>
      <c r="E3" s="11" t="s">
        <v>207</v>
      </c>
      <c r="F3" s="11" t="s">
        <v>208</v>
      </c>
      <c r="G3" s="12" t="s">
        <v>209</v>
      </c>
      <c r="H3" s="12" t="s">
        <v>164</v>
      </c>
      <c r="I3" s="12" t="s">
        <v>680</v>
      </c>
      <c r="J3" s="12" t="s">
        <v>681</v>
      </c>
      <c r="K3" s="12" t="s">
        <v>682</v>
      </c>
      <c r="L3" s="12" t="s">
        <v>683</v>
      </c>
      <c r="M3" s="12" t="s">
        <v>684</v>
      </c>
      <c r="N3" s="12" t="s">
        <v>685</v>
      </c>
      <c r="O3" s="12" t="s">
        <v>686</v>
      </c>
      <c r="P3" s="12" t="s">
        <v>687</v>
      </c>
      <c r="Q3" s="12" t="s">
        <v>688</v>
      </c>
      <c r="R3" s="12" t="s">
        <v>689</v>
      </c>
    </row>
    <row r="4" spans="1:18" x14ac:dyDescent="0.25">
      <c r="A4" t="s">
        <v>212</v>
      </c>
      <c r="B4" t="s">
        <v>213</v>
      </c>
      <c r="C4" t="s">
        <v>214</v>
      </c>
      <c r="D4" t="s">
        <v>215</v>
      </c>
      <c r="E4" t="s">
        <v>216</v>
      </c>
      <c r="F4" t="s">
        <v>217</v>
      </c>
    </row>
    <row r="5" spans="1:18" x14ac:dyDescent="0.25">
      <c r="A5" t="s">
        <v>212</v>
      </c>
      <c r="B5" t="s">
        <v>213</v>
      </c>
      <c r="C5" t="s">
        <v>214</v>
      </c>
      <c r="D5" t="s">
        <v>218</v>
      </c>
      <c r="E5" t="s">
        <v>219</v>
      </c>
      <c r="F5" t="s">
        <v>220</v>
      </c>
    </row>
    <row r="6" spans="1:18" x14ac:dyDescent="0.25">
      <c r="A6" t="s">
        <v>212</v>
      </c>
      <c r="B6" t="s">
        <v>213</v>
      </c>
      <c r="C6" t="s">
        <v>214</v>
      </c>
      <c r="D6" t="s">
        <v>221</v>
      </c>
      <c r="E6" t="s">
        <v>222</v>
      </c>
      <c r="F6" t="s">
        <v>223</v>
      </c>
    </row>
    <row r="7" spans="1:18" x14ac:dyDescent="0.25">
      <c r="A7" t="s">
        <v>212</v>
      </c>
      <c r="B7" t="s">
        <v>213</v>
      </c>
      <c r="C7" t="s">
        <v>214</v>
      </c>
      <c r="D7" t="s">
        <v>224</v>
      </c>
      <c r="E7" t="s">
        <v>225</v>
      </c>
      <c r="F7" t="s">
        <v>226</v>
      </c>
    </row>
    <row r="8" spans="1:18" x14ac:dyDescent="0.25">
      <c r="A8" t="s">
        <v>212</v>
      </c>
      <c r="B8" t="s">
        <v>213</v>
      </c>
      <c r="C8" t="s">
        <v>214</v>
      </c>
      <c r="D8" t="s">
        <v>227</v>
      </c>
      <c r="E8" t="s">
        <v>228</v>
      </c>
      <c r="F8" t="s">
        <v>229</v>
      </c>
    </row>
    <row r="9" spans="1:18" x14ac:dyDescent="0.25">
      <c r="A9" t="s">
        <v>212</v>
      </c>
      <c r="B9" t="s">
        <v>213</v>
      </c>
      <c r="C9" t="s">
        <v>214</v>
      </c>
      <c r="D9" t="s">
        <v>230</v>
      </c>
      <c r="E9" t="s">
        <v>231</v>
      </c>
      <c r="F9" t="s">
        <v>232</v>
      </c>
    </row>
    <row r="10" spans="1:18" x14ac:dyDescent="0.25">
      <c r="A10" t="s">
        <v>233</v>
      </c>
      <c r="B10" t="s">
        <v>234</v>
      </c>
      <c r="C10" t="s">
        <v>235</v>
      </c>
      <c r="D10" t="s">
        <v>236</v>
      </c>
      <c r="E10" t="s">
        <v>237</v>
      </c>
      <c r="F10" t="s">
        <v>238</v>
      </c>
    </row>
    <row r="11" spans="1:18" x14ac:dyDescent="0.25">
      <c r="A11" t="s">
        <v>233</v>
      </c>
      <c r="B11" t="s">
        <v>234</v>
      </c>
      <c r="C11" t="s">
        <v>235</v>
      </c>
      <c r="D11" t="s">
        <v>239</v>
      </c>
      <c r="E11" t="s">
        <v>240</v>
      </c>
      <c r="F11" t="s">
        <v>241</v>
      </c>
    </row>
    <row r="12" spans="1:18" x14ac:dyDescent="0.25">
      <c r="A12" t="s">
        <v>233</v>
      </c>
      <c r="B12" t="s">
        <v>234</v>
      </c>
      <c r="C12" t="s">
        <v>235</v>
      </c>
      <c r="D12" t="s">
        <v>242</v>
      </c>
      <c r="E12" t="s">
        <v>243</v>
      </c>
      <c r="F12" t="s">
        <v>244</v>
      </c>
    </row>
    <row r="13" spans="1:18" x14ac:dyDescent="0.25">
      <c r="A13" t="s">
        <v>233</v>
      </c>
      <c r="B13" t="s">
        <v>234</v>
      </c>
      <c r="C13" t="s">
        <v>235</v>
      </c>
      <c r="D13" t="s">
        <v>245</v>
      </c>
      <c r="E13" t="s">
        <v>246</v>
      </c>
      <c r="F13" t="s">
        <v>247</v>
      </c>
    </row>
    <row r="14" spans="1:18" x14ac:dyDescent="0.25">
      <c r="A14" t="s">
        <v>248</v>
      </c>
      <c r="B14" t="s">
        <v>249</v>
      </c>
      <c r="C14" t="s">
        <v>250</v>
      </c>
      <c r="D14" t="s">
        <v>251</v>
      </c>
      <c r="E14" t="s">
        <v>252</v>
      </c>
      <c r="F14" t="s">
        <v>253</v>
      </c>
    </row>
    <row r="15" spans="1:18" x14ac:dyDescent="0.25">
      <c r="A15" t="s">
        <v>248</v>
      </c>
      <c r="B15" t="s">
        <v>249</v>
      </c>
      <c r="C15" t="s">
        <v>250</v>
      </c>
      <c r="D15" t="s">
        <v>254</v>
      </c>
      <c r="E15" t="s">
        <v>255</v>
      </c>
      <c r="F15" t="s">
        <v>256</v>
      </c>
    </row>
    <row r="16" spans="1:18" x14ac:dyDescent="0.25">
      <c r="A16" t="s">
        <v>248</v>
      </c>
      <c r="B16" t="s">
        <v>249</v>
      </c>
      <c r="C16" t="s">
        <v>250</v>
      </c>
      <c r="D16" t="s">
        <v>257</v>
      </c>
      <c r="E16" t="s">
        <v>258</v>
      </c>
      <c r="F16" t="s">
        <v>259</v>
      </c>
    </row>
    <row r="17" spans="1:6" x14ac:dyDescent="0.25">
      <c r="A17" t="s">
        <v>248</v>
      </c>
      <c r="B17" t="s">
        <v>249</v>
      </c>
      <c r="C17" t="s">
        <v>250</v>
      </c>
      <c r="D17" t="s">
        <v>260</v>
      </c>
      <c r="E17" t="s">
        <v>261</v>
      </c>
      <c r="F17" t="s">
        <v>262</v>
      </c>
    </row>
    <row r="18" spans="1:6" x14ac:dyDescent="0.25">
      <c r="A18" t="s">
        <v>248</v>
      </c>
      <c r="B18" t="s">
        <v>249</v>
      </c>
      <c r="C18" t="s">
        <v>250</v>
      </c>
      <c r="D18" t="s">
        <v>263</v>
      </c>
      <c r="E18" t="s">
        <v>264</v>
      </c>
      <c r="F18" t="s">
        <v>265</v>
      </c>
    </row>
    <row r="19" spans="1:6" x14ac:dyDescent="0.25">
      <c r="A19" t="s">
        <v>248</v>
      </c>
      <c r="B19" t="s">
        <v>249</v>
      </c>
      <c r="C19" t="s">
        <v>250</v>
      </c>
      <c r="D19" t="s">
        <v>266</v>
      </c>
      <c r="E19" t="s">
        <v>267</v>
      </c>
      <c r="F19" t="s">
        <v>268</v>
      </c>
    </row>
    <row r="20" spans="1:6" x14ac:dyDescent="0.25">
      <c r="A20" t="s">
        <v>248</v>
      </c>
      <c r="B20" t="s">
        <v>249</v>
      </c>
      <c r="C20" t="s">
        <v>250</v>
      </c>
      <c r="D20" t="s">
        <v>269</v>
      </c>
      <c r="E20" t="s">
        <v>270</v>
      </c>
      <c r="F20" t="s">
        <v>271</v>
      </c>
    </row>
    <row r="21" spans="1:6" x14ac:dyDescent="0.25">
      <c r="A21" t="s">
        <v>272</v>
      </c>
      <c r="B21" t="s">
        <v>273</v>
      </c>
      <c r="C21" t="s">
        <v>274</v>
      </c>
      <c r="D21" t="s">
        <v>275</v>
      </c>
      <c r="E21" t="s">
        <v>276</v>
      </c>
      <c r="F21" t="s">
        <v>277</v>
      </c>
    </row>
    <row r="22" spans="1:6" x14ac:dyDescent="0.25">
      <c r="A22" t="s">
        <v>272</v>
      </c>
      <c r="B22" t="s">
        <v>273</v>
      </c>
      <c r="C22" t="s">
        <v>274</v>
      </c>
      <c r="D22" t="s">
        <v>278</v>
      </c>
      <c r="E22" t="s">
        <v>279</v>
      </c>
      <c r="F22" t="s">
        <v>280</v>
      </c>
    </row>
    <row r="23" spans="1:6" x14ac:dyDescent="0.25">
      <c r="A23" t="s">
        <v>272</v>
      </c>
      <c r="B23" t="s">
        <v>273</v>
      </c>
      <c r="C23" t="s">
        <v>274</v>
      </c>
      <c r="D23" t="s">
        <v>281</v>
      </c>
      <c r="E23" t="s">
        <v>282</v>
      </c>
      <c r="F23" t="s">
        <v>283</v>
      </c>
    </row>
    <row r="24" spans="1:6" x14ac:dyDescent="0.25">
      <c r="A24" t="s">
        <v>272</v>
      </c>
      <c r="B24" t="s">
        <v>273</v>
      </c>
      <c r="C24" t="s">
        <v>274</v>
      </c>
      <c r="D24" t="s">
        <v>284</v>
      </c>
      <c r="E24" t="s">
        <v>285</v>
      </c>
      <c r="F24" t="s">
        <v>286</v>
      </c>
    </row>
    <row r="25" spans="1:6" x14ac:dyDescent="0.25">
      <c r="A25" t="s">
        <v>272</v>
      </c>
      <c r="B25" t="s">
        <v>273</v>
      </c>
      <c r="C25" t="s">
        <v>274</v>
      </c>
      <c r="D25" t="s">
        <v>287</v>
      </c>
      <c r="E25" t="s">
        <v>288</v>
      </c>
      <c r="F25" t="s">
        <v>289</v>
      </c>
    </row>
    <row r="26" spans="1:6" x14ac:dyDescent="0.25">
      <c r="A26" t="s">
        <v>272</v>
      </c>
      <c r="B26" t="s">
        <v>273</v>
      </c>
      <c r="C26" t="s">
        <v>274</v>
      </c>
      <c r="D26" t="s">
        <v>290</v>
      </c>
      <c r="E26" t="s">
        <v>291</v>
      </c>
      <c r="F26" t="s">
        <v>292</v>
      </c>
    </row>
    <row r="27" spans="1:6" x14ac:dyDescent="0.25">
      <c r="A27" t="s">
        <v>272</v>
      </c>
      <c r="B27" t="s">
        <v>273</v>
      </c>
      <c r="C27" t="s">
        <v>274</v>
      </c>
      <c r="D27" t="s">
        <v>293</v>
      </c>
      <c r="E27" t="s">
        <v>294</v>
      </c>
      <c r="F27" t="s">
        <v>295</v>
      </c>
    </row>
    <row r="28" spans="1:6" x14ac:dyDescent="0.25">
      <c r="A28" t="s">
        <v>272</v>
      </c>
      <c r="B28" t="s">
        <v>273</v>
      </c>
      <c r="C28" t="s">
        <v>274</v>
      </c>
      <c r="D28" t="s">
        <v>296</v>
      </c>
      <c r="E28" t="s">
        <v>297</v>
      </c>
      <c r="F28" t="s">
        <v>298</v>
      </c>
    </row>
    <row r="29" spans="1:6" x14ac:dyDescent="0.25">
      <c r="A29" t="s">
        <v>299</v>
      </c>
      <c r="B29" t="s">
        <v>300</v>
      </c>
      <c r="C29" t="s">
        <v>301</v>
      </c>
      <c r="D29" t="s">
        <v>302</v>
      </c>
      <c r="E29" t="s">
        <v>303</v>
      </c>
      <c r="F29" t="s">
        <v>304</v>
      </c>
    </row>
    <row r="30" spans="1:6" x14ac:dyDescent="0.25">
      <c r="A30" t="s">
        <v>299</v>
      </c>
      <c r="B30" t="s">
        <v>300</v>
      </c>
      <c r="C30" t="s">
        <v>301</v>
      </c>
      <c r="D30" t="s">
        <v>305</v>
      </c>
      <c r="E30" t="s">
        <v>306</v>
      </c>
      <c r="F30" t="s">
        <v>307</v>
      </c>
    </row>
    <row r="31" spans="1:6" x14ac:dyDescent="0.25">
      <c r="A31" t="s">
        <v>299</v>
      </c>
      <c r="B31" t="s">
        <v>300</v>
      </c>
      <c r="C31" t="s">
        <v>301</v>
      </c>
      <c r="D31" t="s">
        <v>308</v>
      </c>
      <c r="E31" t="s">
        <v>309</v>
      </c>
      <c r="F31" t="s">
        <v>310</v>
      </c>
    </row>
    <row r="32" spans="1:6" x14ac:dyDescent="0.25">
      <c r="A32" t="s">
        <v>299</v>
      </c>
      <c r="B32" t="s">
        <v>300</v>
      </c>
      <c r="C32" t="s">
        <v>301</v>
      </c>
      <c r="D32" t="s">
        <v>311</v>
      </c>
      <c r="E32" t="s">
        <v>312</v>
      </c>
      <c r="F32" t="s">
        <v>313</v>
      </c>
    </row>
    <row r="33" spans="1:6" x14ac:dyDescent="0.25">
      <c r="A33" t="s">
        <v>314</v>
      </c>
      <c r="B33" t="s">
        <v>315</v>
      </c>
      <c r="C33" t="s">
        <v>316</v>
      </c>
      <c r="D33" t="s">
        <v>317</v>
      </c>
      <c r="E33" t="s">
        <v>318</v>
      </c>
      <c r="F33" t="s">
        <v>319</v>
      </c>
    </row>
    <row r="34" spans="1:6" x14ac:dyDescent="0.25">
      <c r="A34" t="s">
        <v>314</v>
      </c>
      <c r="B34" t="s">
        <v>315</v>
      </c>
      <c r="C34" t="s">
        <v>316</v>
      </c>
      <c r="D34" t="s">
        <v>320</v>
      </c>
      <c r="E34" t="s">
        <v>321</v>
      </c>
      <c r="F34" t="s">
        <v>322</v>
      </c>
    </row>
    <row r="35" spans="1:6" x14ac:dyDescent="0.25">
      <c r="A35" t="s">
        <v>314</v>
      </c>
      <c r="B35" t="s">
        <v>315</v>
      </c>
      <c r="C35" t="s">
        <v>316</v>
      </c>
      <c r="D35" t="s">
        <v>323</v>
      </c>
      <c r="E35" t="s">
        <v>324</v>
      </c>
      <c r="F35" t="s">
        <v>325</v>
      </c>
    </row>
    <row r="36" spans="1:6" x14ac:dyDescent="0.25">
      <c r="A36" t="s">
        <v>314</v>
      </c>
      <c r="B36" t="s">
        <v>315</v>
      </c>
      <c r="C36" t="s">
        <v>316</v>
      </c>
      <c r="D36" t="s">
        <v>326</v>
      </c>
      <c r="E36" t="s">
        <v>327</v>
      </c>
      <c r="F36" t="s">
        <v>328</v>
      </c>
    </row>
    <row r="37" spans="1:6" x14ac:dyDescent="0.25">
      <c r="A37" t="s">
        <v>314</v>
      </c>
      <c r="B37" t="s">
        <v>315</v>
      </c>
      <c r="C37" t="s">
        <v>316</v>
      </c>
      <c r="D37" t="s">
        <v>329</v>
      </c>
      <c r="E37" t="s">
        <v>330</v>
      </c>
      <c r="F37" t="s">
        <v>331</v>
      </c>
    </row>
    <row r="38" spans="1:6" x14ac:dyDescent="0.25">
      <c r="A38" t="s">
        <v>314</v>
      </c>
      <c r="B38" t="s">
        <v>315</v>
      </c>
      <c r="C38" t="s">
        <v>316</v>
      </c>
      <c r="D38" t="s">
        <v>332</v>
      </c>
      <c r="E38" t="s">
        <v>333</v>
      </c>
      <c r="F38" t="s">
        <v>334</v>
      </c>
    </row>
    <row r="39" spans="1:6" x14ac:dyDescent="0.25">
      <c r="A39" t="s">
        <v>335</v>
      </c>
      <c r="B39" t="s">
        <v>336</v>
      </c>
      <c r="C39" t="s">
        <v>337</v>
      </c>
      <c r="D39" t="s">
        <v>338</v>
      </c>
      <c r="E39" t="s">
        <v>339</v>
      </c>
      <c r="F39" t="s">
        <v>340</v>
      </c>
    </row>
    <row r="40" spans="1:6" x14ac:dyDescent="0.25">
      <c r="A40" t="s">
        <v>335</v>
      </c>
      <c r="B40" t="s">
        <v>336</v>
      </c>
      <c r="C40" t="s">
        <v>337</v>
      </c>
      <c r="D40" t="s">
        <v>341</v>
      </c>
      <c r="E40" t="s">
        <v>342</v>
      </c>
      <c r="F40" t="s">
        <v>343</v>
      </c>
    </row>
    <row r="41" spans="1:6" x14ac:dyDescent="0.25">
      <c r="A41" t="s">
        <v>335</v>
      </c>
      <c r="B41" t="s">
        <v>336</v>
      </c>
      <c r="C41" t="s">
        <v>337</v>
      </c>
      <c r="D41" t="s">
        <v>344</v>
      </c>
      <c r="E41" t="s">
        <v>345</v>
      </c>
      <c r="F41" t="s">
        <v>346</v>
      </c>
    </row>
    <row r="42" spans="1:6" x14ac:dyDescent="0.25">
      <c r="A42" t="s">
        <v>335</v>
      </c>
      <c r="B42" t="s">
        <v>336</v>
      </c>
      <c r="C42" t="s">
        <v>337</v>
      </c>
      <c r="D42" t="s">
        <v>347</v>
      </c>
      <c r="E42" t="s">
        <v>348</v>
      </c>
      <c r="F42" t="s">
        <v>349</v>
      </c>
    </row>
    <row r="43" spans="1:6" x14ac:dyDescent="0.25">
      <c r="A43" t="s">
        <v>335</v>
      </c>
      <c r="B43" t="s">
        <v>336</v>
      </c>
      <c r="C43" t="s">
        <v>337</v>
      </c>
      <c r="D43" t="s">
        <v>350</v>
      </c>
      <c r="E43" t="s">
        <v>351</v>
      </c>
      <c r="F43" t="s">
        <v>352</v>
      </c>
    </row>
    <row r="44" spans="1:6" x14ac:dyDescent="0.25">
      <c r="A44" t="s">
        <v>353</v>
      </c>
      <c r="B44" t="s">
        <v>354</v>
      </c>
      <c r="C44" t="s">
        <v>355</v>
      </c>
      <c r="D44" t="s">
        <v>356</v>
      </c>
      <c r="E44" t="s">
        <v>357</v>
      </c>
      <c r="F44" t="s">
        <v>358</v>
      </c>
    </row>
    <row r="45" spans="1:6" x14ac:dyDescent="0.25">
      <c r="A45" t="s">
        <v>353</v>
      </c>
      <c r="B45" t="s">
        <v>354</v>
      </c>
      <c r="C45" t="s">
        <v>355</v>
      </c>
      <c r="D45" t="s">
        <v>359</v>
      </c>
      <c r="E45" t="s">
        <v>360</v>
      </c>
      <c r="F45" t="s">
        <v>361</v>
      </c>
    </row>
    <row r="46" spans="1:6" x14ac:dyDescent="0.25">
      <c r="A46" t="s">
        <v>353</v>
      </c>
      <c r="B46" t="s">
        <v>354</v>
      </c>
      <c r="C46" t="s">
        <v>355</v>
      </c>
      <c r="D46" t="s">
        <v>362</v>
      </c>
      <c r="E46" t="s">
        <v>363</v>
      </c>
      <c r="F46" t="s">
        <v>364</v>
      </c>
    </row>
    <row r="47" spans="1:6" x14ac:dyDescent="0.25">
      <c r="A47" t="s">
        <v>353</v>
      </c>
      <c r="B47" t="s">
        <v>354</v>
      </c>
      <c r="C47" t="s">
        <v>355</v>
      </c>
      <c r="D47" t="s">
        <v>365</v>
      </c>
      <c r="E47" t="s">
        <v>366</v>
      </c>
      <c r="F47" t="s">
        <v>367</v>
      </c>
    </row>
    <row r="48" spans="1:6" x14ac:dyDescent="0.25">
      <c r="A48" t="s">
        <v>353</v>
      </c>
      <c r="B48" t="s">
        <v>354</v>
      </c>
      <c r="C48" t="s">
        <v>355</v>
      </c>
      <c r="D48" t="s">
        <v>368</v>
      </c>
      <c r="E48" t="s">
        <v>369</v>
      </c>
      <c r="F48" t="s">
        <v>370</v>
      </c>
    </row>
    <row r="49" spans="1:6" x14ac:dyDescent="0.25">
      <c r="A49" t="s">
        <v>353</v>
      </c>
      <c r="B49" t="s">
        <v>354</v>
      </c>
      <c r="C49" t="s">
        <v>355</v>
      </c>
      <c r="D49" t="s">
        <v>371</v>
      </c>
      <c r="E49" t="s">
        <v>372</v>
      </c>
      <c r="F49" t="s">
        <v>373</v>
      </c>
    </row>
    <row r="50" spans="1:6" x14ac:dyDescent="0.25">
      <c r="A50" t="s">
        <v>374</v>
      </c>
      <c r="B50" t="s">
        <v>375</v>
      </c>
      <c r="C50" t="s">
        <v>376</v>
      </c>
      <c r="D50" t="s">
        <v>377</v>
      </c>
      <c r="E50" t="s">
        <v>378</v>
      </c>
      <c r="F50" t="s">
        <v>379</v>
      </c>
    </row>
    <row r="51" spans="1:6" x14ac:dyDescent="0.25">
      <c r="A51" t="s">
        <v>374</v>
      </c>
      <c r="B51" t="s">
        <v>375</v>
      </c>
      <c r="C51" t="s">
        <v>376</v>
      </c>
      <c r="D51" t="s">
        <v>380</v>
      </c>
      <c r="E51" t="s">
        <v>381</v>
      </c>
      <c r="F51" t="s">
        <v>382</v>
      </c>
    </row>
    <row r="52" spans="1:6" x14ac:dyDescent="0.25">
      <c r="A52" t="s">
        <v>374</v>
      </c>
      <c r="B52" t="s">
        <v>375</v>
      </c>
      <c r="C52" t="s">
        <v>376</v>
      </c>
      <c r="D52" t="s">
        <v>383</v>
      </c>
      <c r="E52" t="s">
        <v>384</v>
      </c>
      <c r="F52" t="s">
        <v>385</v>
      </c>
    </row>
    <row r="53" spans="1:6" x14ac:dyDescent="0.25">
      <c r="A53" t="s">
        <v>374</v>
      </c>
      <c r="B53" t="s">
        <v>375</v>
      </c>
      <c r="C53" t="s">
        <v>376</v>
      </c>
      <c r="D53" t="s">
        <v>386</v>
      </c>
      <c r="E53" t="s">
        <v>387</v>
      </c>
      <c r="F53" t="s">
        <v>388</v>
      </c>
    </row>
    <row r="54" spans="1:6" x14ac:dyDescent="0.25">
      <c r="A54" t="s">
        <v>374</v>
      </c>
      <c r="B54" t="s">
        <v>375</v>
      </c>
      <c r="C54" t="s">
        <v>376</v>
      </c>
      <c r="D54" t="s">
        <v>389</v>
      </c>
      <c r="E54" t="s">
        <v>390</v>
      </c>
      <c r="F54" t="s">
        <v>391</v>
      </c>
    </row>
    <row r="55" spans="1:6" x14ac:dyDescent="0.25">
      <c r="A55" t="s">
        <v>374</v>
      </c>
      <c r="B55" t="s">
        <v>375</v>
      </c>
      <c r="C55" t="s">
        <v>376</v>
      </c>
      <c r="D55" t="s">
        <v>392</v>
      </c>
      <c r="E55" t="s">
        <v>393</v>
      </c>
      <c r="F55" t="s">
        <v>394</v>
      </c>
    </row>
    <row r="56" spans="1:6" x14ac:dyDescent="0.25">
      <c r="A56" t="s">
        <v>374</v>
      </c>
      <c r="B56" t="s">
        <v>375</v>
      </c>
      <c r="C56" t="s">
        <v>376</v>
      </c>
      <c r="D56" t="s">
        <v>395</v>
      </c>
      <c r="E56" t="s">
        <v>396</v>
      </c>
      <c r="F56" t="s">
        <v>397</v>
      </c>
    </row>
    <row r="57" spans="1:6" x14ac:dyDescent="0.25">
      <c r="A57" t="s">
        <v>374</v>
      </c>
      <c r="B57" t="s">
        <v>375</v>
      </c>
      <c r="C57" t="s">
        <v>376</v>
      </c>
      <c r="D57" t="s">
        <v>398</v>
      </c>
      <c r="E57" t="s">
        <v>399</v>
      </c>
      <c r="F57" t="s">
        <v>400</v>
      </c>
    </row>
    <row r="58" spans="1:6" x14ac:dyDescent="0.25">
      <c r="A58" t="s">
        <v>401</v>
      </c>
      <c r="B58" t="s">
        <v>402</v>
      </c>
      <c r="C58" t="s">
        <v>403</v>
      </c>
      <c r="D58" t="s">
        <v>404</v>
      </c>
      <c r="E58" t="s">
        <v>405</v>
      </c>
      <c r="F58" t="s">
        <v>406</v>
      </c>
    </row>
    <row r="59" spans="1:6" x14ac:dyDescent="0.25">
      <c r="A59" t="s">
        <v>401</v>
      </c>
      <c r="B59" t="s">
        <v>402</v>
      </c>
      <c r="C59" t="s">
        <v>403</v>
      </c>
      <c r="D59" t="s">
        <v>407</v>
      </c>
      <c r="E59" t="s">
        <v>408</v>
      </c>
      <c r="F59" t="s">
        <v>409</v>
      </c>
    </row>
    <row r="60" spans="1:6" x14ac:dyDescent="0.25">
      <c r="A60" t="s">
        <v>401</v>
      </c>
      <c r="B60" t="s">
        <v>402</v>
      </c>
      <c r="C60" t="s">
        <v>403</v>
      </c>
      <c r="D60" t="s">
        <v>410</v>
      </c>
      <c r="E60" t="s">
        <v>411</v>
      </c>
      <c r="F60" t="s">
        <v>412</v>
      </c>
    </row>
    <row r="61" spans="1:6" x14ac:dyDescent="0.25">
      <c r="A61" t="s">
        <v>401</v>
      </c>
      <c r="B61" t="s">
        <v>402</v>
      </c>
      <c r="C61" t="s">
        <v>403</v>
      </c>
      <c r="D61" t="s">
        <v>413</v>
      </c>
      <c r="E61" t="s">
        <v>414</v>
      </c>
      <c r="F61" t="s">
        <v>415</v>
      </c>
    </row>
    <row r="62" spans="1:6" x14ac:dyDescent="0.25">
      <c r="A62" t="s">
        <v>416</v>
      </c>
      <c r="B62" t="s">
        <v>417</v>
      </c>
      <c r="C62" t="s">
        <v>418</v>
      </c>
      <c r="D62" t="s">
        <v>419</v>
      </c>
      <c r="E62" t="s">
        <v>420</v>
      </c>
      <c r="F62" t="s">
        <v>421</v>
      </c>
    </row>
    <row r="63" spans="1:6" x14ac:dyDescent="0.25">
      <c r="A63" t="s">
        <v>416</v>
      </c>
      <c r="B63" t="s">
        <v>417</v>
      </c>
      <c r="C63" t="s">
        <v>418</v>
      </c>
      <c r="D63" t="s">
        <v>422</v>
      </c>
      <c r="E63" t="s">
        <v>423</v>
      </c>
      <c r="F63" t="s">
        <v>424</v>
      </c>
    </row>
    <row r="64" spans="1:6" x14ac:dyDescent="0.25">
      <c r="A64" t="s">
        <v>416</v>
      </c>
      <c r="B64" t="s">
        <v>417</v>
      </c>
      <c r="C64" t="s">
        <v>418</v>
      </c>
      <c r="D64" t="s">
        <v>425</v>
      </c>
      <c r="E64" t="s">
        <v>426</v>
      </c>
      <c r="F64" t="s">
        <v>427</v>
      </c>
    </row>
    <row r="65" spans="1:6" x14ac:dyDescent="0.25">
      <c r="A65" t="s">
        <v>416</v>
      </c>
      <c r="B65" t="s">
        <v>417</v>
      </c>
      <c r="C65" t="s">
        <v>418</v>
      </c>
      <c r="D65" t="s">
        <v>428</v>
      </c>
      <c r="E65" t="s">
        <v>429</v>
      </c>
      <c r="F65" t="s">
        <v>430</v>
      </c>
    </row>
    <row r="66" spans="1:6" x14ac:dyDescent="0.25">
      <c r="A66" t="s">
        <v>416</v>
      </c>
      <c r="B66" t="s">
        <v>417</v>
      </c>
      <c r="C66" t="s">
        <v>418</v>
      </c>
      <c r="D66" t="s">
        <v>431</v>
      </c>
      <c r="E66" t="s">
        <v>432</v>
      </c>
      <c r="F66" t="s">
        <v>433</v>
      </c>
    </row>
    <row r="67" spans="1:6" x14ac:dyDescent="0.25">
      <c r="A67" t="s">
        <v>416</v>
      </c>
      <c r="B67" t="s">
        <v>417</v>
      </c>
      <c r="C67" t="s">
        <v>418</v>
      </c>
      <c r="D67" t="s">
        <v>434</v>
      </c>
      <c r="E67" t="s">
        <v>435</v>
      </c>
      <c r="F67" t="s">
        <v>436</v>
      </c>
    </row>
    <row r="68" spans="1:6" x14ac:dyDescent="0.25">
      <c r="A68" t="s">
        <v>416</v>
      </c>
      <c r="B68" t="s">
        <v>417</v>
      </c>
      <c r="C68" t="s">
        <v>418</v>
      </c>
      <c r="D68" t="s">
        <v>437</v>
      </c>
      <c r="E68" t="s">
        <v>438</v>
      </c>
      <c r="F68" t="s">
        <v>439</v>
      </c>
    </row>
    <row r="69" spans="1:6" x14ac:dyDescent="0.25">
      <c r="A69" t="s">
        <v>416</v>
      </c>
      <c r="B69" t="s">
        <v>417</v>
      </c>
      <c r="C69" t="s">
        <v>418</v>
      </c>
      <c r="D69" t="s">
        <v>440</v>
      </c>
      <c r="E69" t="s">
        <v>441</v>
      </c>
      <c r="F69" t="s">
        <v>442</v>
      </c>
    </row>
    <row r="70" spans="1:6" x14ac:dyDescent="0.25">
      <c r="A70" t="s">
        <v>443</v>
      </c>
      <c r="B70" t="s">
        <v>444</v>
      </c>
      <c r="C70" t="s">
        <v>445</v>
      </c>
      <c r="D70" t="s">
        <v>446</v>
      </c>
      <c r="E70" t="s">
        <v>447</v>
      </c>
      <c r="F70" t="s">
        <v>448</v>
      </c>
    </row>
    <row r="71" spans="1:6" x14ac:dyDescent="0.25">
      <c r="A71" t="s">
        <v>443</v>
      </c>
      <c r="B71" t="s">
        <v>444</v>
      </c>
      <c r="C71" t="s">
        <v>445</v>
      </c>
      <c r="D71" t="s">
        <v>449</v>
      </c>
      <c r="E71" t="s">
        <v>450</v>
      </c>
      <c r="F71" t="s">
        <v>451</v>
      </c>
    </row>
    <row r="72" spans="1:6" x14ac:dyDescent="0.25">
      <c r="A72" t="s">
        <v>443</v>
      </c>
      <c r="B72" t="s">
        <v>444</v>
      </c>
      <c r="C72" t="s">
        <v>445</v>
      </c>
      <c r="D72" t="s">
        <v>452</v>
      </c>
      <c r="E72" t="s">
        <v>453</v>
      </c>
      <c r="F72" t="s">
        <v>454</v>
      </c>
    </row>
    <row r="73" spans="1:6" x14ac:dyDescent="0.25">
      <c r="A73" t="s">
        <v>443</v>
      </c>
      <c r="B73" t="s">
        <v>444</v>
      </c>
      <c r="C73" t="s">
        <v>445</v>
      </c>
      <c r="D73" t="s">
        <v>455</v>
      </c>
      <c r="E73" t="s">
        <v>456</v>
      </c>
      <c r="F73" t="s">
        <v>457</v>
      </c>
    </row>
    <row r="74" spans="1:6" x14ac:dyDescent="0.25">
      <c r="A74" t="s">
        <v>443</v>
      </c>
      <c r="B74" t="s">
        <v>444</v>
      </c>
      <c r="C74" t="s">
        <v>445</v>
      </c>
      <c r="D74" t="s">
        <v>458</v>
      </c>
      <c r="E74" t="s">
        <v>459</v>
      </c>
      <c r="F74" t="s">
        <v>460</v>
      </c>
    </row>
    <row r="75" spans="1:6" x14ac:dyDescent="0.25">
      <c r="A75" t="s">
        <v>443</v>
      </c>
      <c r="B75" t="s">
        <v>444</v>
      </c>
      <c r="C75" t="s">
        <v>445</v>
      </c>
      <c r="D75" t="s">
        <v>461</v>
      </c>
      <c r="E75" t="s">
        <v>462</v>
      </c>
      <c r="F75" t="s">
        <v>463</v>
      </c>
    </row>
    <row r="76" spans="1:6" x14ac:dyDescent="0.25">
      <c r="A76" t="s">
        <v>443</v>
      </c>
      <c r="B76" t="s">
        <v>444</v>
      </c>
      <c r="C76" t="s">
        <v>445</v>
      </c>
      <c r="D76" t="s">
        <v>464</v>
      </c>
      <c r="E76" t="s">
        <v>465</v>
      </c>
      <c r="F76" t="s">
        <v>466</v>
      </c>
    </row>
    <row r="77" spans="1:6" x14ac:dyDescent="0.25">
      <c r="A77" t="s">
        <v>467</v>
      </c>
      <c r="B77" t="s">
        <v>468</v>
      </c>
      <c r="C77" t="s">
        <v>469</v>
      </c>
      <c r="D77" t="s">
        <v>470</v>
      </c>
      <c r="E77" t="s">
        <v>471</v>
      </c>
      <c r="F77" t="s">
        <v>472</v>
      </c>
    </row>
    <row r="78" spans="1:6" x14ac:dyDescent="0.25">
      <c r="A78" t="s">
        <v>467</v>
      </c>
      <c r="B78" t="s">
        <v>468</v>
      </c>
      <c r="C78" t="s">
        <v>469</v>
      </c>
      <c r="D78" t="s">
        <v>473</v>
      </c>
      <c r="E78" t="s">
        <v>474</v>
      </c>
      <c r="F78" t="s">
        <v>475</v>
      </c>
    </row>
    <row r="79" spans="1:6" x14ac:dyDescent="0.25">
      <c r="A79" t="s">
        <v>467</v>
      </c>
      <c r="B79" t="s">
        <v>468</v>
      </c>
      <c r="C79" t="s">
        <v>469</v>
      </c>
      <c r="D79" t="s">
        <v>476</v>
      </c>
      <c r="E79" t="s">
        <v>477</v>
      </c>
      <c r="F79" t="s">
        <v>478</v>
      </c>
    </row>
    <row r="80" spans="1:6" x14ac:dyDescent="0.25">
      <c r="A80" t="s">
        <v>467</v>
      </c>
      <c r="B80" t="s">
        <v>468</v>
      </c>
      <c r="C80" t="s">
        <v>469</v>
      </c>
      <c r="D80" t="s">
        <v>479</v>
      </c>
      <c r="E80" t="s">
        <v>480</v>
      </c>
      <c r="F80" t="s">
        <v>481</v>
      </c>
    </row>
    <row r="81" spans="1:6" x14ac:dyDescent="0.25">
      <c r="A81" t="s">
        <v>482</v>
      </c>
      <c r="B81" t="s">
        <v>483</v>
      </c>
      <c r="C81" t="s">
        <v>484</v>
      </c>
      <c r="D81" t="s">
        <v>485</v>
      </c>
      <c r="E81" t="s">
        <v>486</v>
      </c>
      <c r="F81" t="s">
        <v>487</v>
      </c>
    </row>
    <row r="82" spans="1:6" x14ac:dyDescent="0.25">
      <c r="A82" t="s">
        <v>482</v>
      </c>
      <c r="B82" t="s">
        <v>483</v>
      </c>
      <c r="C82" t="s">
        <v>484</v>
      </c>
      <c r="D82" t="s">
        <v>488</v>
      </c>
      <c r="E82" t="s">
        <v>489</v>
      </c>
      <c r="F82" t="s">
        <v>490</v>
      </c>
    </row>
    <row r="83" spans="1:6" x14ac:dyDescent="0.25">
      <c r="A83" t="s">
        <v>482</v>
      </c>
      <c r="B83" t="s">
        <v>483</v>
      </c>
      <c r="C83" t="s">
        <v>484</v>
      </c>
      <c r="D83" t="s">
        <v>491</v>
      </c>
      <c r="E83" t="s">
        <v>492</v>
      </c>
      <c r="F83" t="s">
        <v>493</v>
      </c>
    </row>
    <row r="84" spans="1:6" x14ac:dyDescent="0.25">
      <c r="A84" t="s">
        <v>482</v>
      </c>
      <c r="B84" t="s">
        <v>483</v>
      </c>
      <c r="C84" t="s">
        <v>484</v>
      </c>
      <c r="D84" t="s">
        <v>494</v>
      </c>
      <c r="E84" t="s">
        <v>495</v>
      </c>
      <c r="F84" t="s">
        <v>496</v>
      </c>
    </row>
    <row r="85" spans="1:6" x14ac:dyDescent="0.25">
      <c r="A85" t="s">
        <v>482</v>
      </c>
      <c r="B85" t="s">
        <v>483</v>
      </c>
      <c r="C85" t="s">
        <v>484</v>
      </c>
      <c r="D85" t="s">
        <v>497</v>
      </c>
      <c r="E85" t="s">
        <v>498</v>
      </c>
      <c r="F85" t="s">
        <v>499</v>
      </c>
    </row>
    <row r="86" spans="1:6" x14ac:dyDescent="0.25">
      <c r="A86" t="s">
        <v>482</v>
      </c>
      <c r="B86" t="s">
        <v>483</v>
      </c>
      <c r="C86" t="s">
        <v>484</v>
      </c>
      <c r="D86" t="s">
        <v>500</v>
      </c>
      <c r="E86" t="s">
        <v>501</v>
      </c>
      <c r="F86" t="s">
        <v>502</v>
      </c>
    </row>
    <row r="87" spans="1:6" x14ac:dyDescent="0.25">
      <c r="A87" t="s">
        <v>482</v>
      </c>
      <c r="B87" t="s">
        <v>483</v>
      </c>
      <c r="C87" t="s">
        <v>484</v>
      </c>
      <c r="D87" t="s">
        <v>503</v>
      </c>
      <c r="E87" t="s">
        <v>504</v>
      </c>
      <c r="F87" t="s">
        <v>505</v>
      </c>
    </row>
    <row r="88" spans="1:6" x14ac:dyDescent="0.25">
      <c r="A88" t="s">
        <v>506</v>
      </c>
      <c r="B88" t="s">
        <v>507</v>
      </c>
      <c r="C88" t="s">
        <v>508</v>
      </c>
      <c r="D88" t="s">
        <v>509</v>
      </c>
      <c r="E88" t="s">
        <v>510</v>
      </c>
      <c r="F88" t="s">
        <v>511</v>
      </c>
    </row>
    <row r="89" spans="1:6" x14ac:dyDescent="0.25">
      <c r="A89" t="s">
        <v>506</v>
      </c>
      <c r="B89" t="s">
        <v>507</v>
      </c>
      <c r="C89" t="s">
        <v>508</v>
      </c>
      <c r="D89" t="s">
        <v>512</v>
      </c>
      <c r="E89" t="s">
        <v>513</v>
      </c>
      <c r="F89" t="s">
        <v>514</v>
      </c>
    </row>
    <row r="90" spans="1:6" x14ac:dyDescent="0.25">
      <c r="A90" t="s">
        <v>506</v>
      </c>
      <c r="B90" t="s">
        <v>507</v>
      </c>
      <c r="C90" t="s">
        <v>508</v>
      </c>
      <c r="D90" t="s">
        <v>515</v>
      </c>
      <c r="E90" t="s">
        <v>516</v>
      </c>
      <c r="F90" t="s">
        <v>517</v>
      </c>
    </row>
    <row r="91" spans="1:6" x14ac:dyDescent="0.25">
      <c r="A91" t="s">
        <v>506</v>
      </c>
      <c r="B91" t="s">
        <v>507</v>
      </c>
      <c r="C91" t="s">
        <v>508</v>
      </c>
      <c r="D91" t="s">
        <v>518</v>
      </c>
      <c r="E91" t="s">
        <v>519</v>
      </c>
      <c r="F91" t="s">
        <v>520</v>
      </c>
    </row>
    <row r="92" spans="1:6" x14ac:dyDescent="0.25">
      <c r="A92" t="s">
        <v>521</v>
      </c>
      <c r="B92" t="s">
        <v>522</v>
      </c>
      <c r="C92" t="s">
        <v>523</v>
      </c>
      <c r="D92" t="s">
        <v>524</v>
      </c>
      <c r="E92" t="s">
        <v>525</v>
      </c>
      <c r="F92" t="s">
        <v>526</v>
      </c>
    </row>
    <row r="93" spans="1:6" x14ac:dyDescent="0.25">
      <c r="A93" t="s">
        <v>521</v>
      </c>
      <c r="B93" t="s">
        <v>522</v>
      </c>
      <c r="C93" t="s">
        <v>523</v>
      </c>
      <c r="D93" t="s">
        <v>527</v>
      </c>
      <c r="E93" t="s">
        <v>528</v>
      </c>
      <c r="F93" t="s">
        <v>529</v>
      </c>
    </row>
    <row r="94" spans="1:6" x14ac:dyDescent="0.25">
      <c r="A94" t="s">
        <v>521</v>
      </c>
      <c r="B94" t="s">
        <v>522</v>
      </c>
      <c r="C94" t="s">
        <v>523</v>
      </c>
      <c r="D94" t="s">
        <v>530</v>
      </c>
      <c r="E94" t="s">
        <v>531</v>
      </c>
      <c r="F94" t="s">
        <v>532</v>
      </c>
    </row>
    <row r="95" spans="1:6" x14ac:dyDescent="0.25">
      <c r="A95" t="s">
        <v>521</v>
      </c>
      <c r="B95" t="s">
        <v>522</v>
      </c>
      <c r="C95" t="s">
        <v>523</v>
      </c>
      <c r="D95" t="s">
        <v>533</v>
      </c>
      <c r="E95" t="s">
        <v>534</v>
      </c>
      <c r="F95" t="s">
        <v>535</v>
      </c>
    </row>
    <row r="96" spans="1:6" x14ac:dyDescent="0.25">
      <c r="A96" t="s">
        <v>536</v>
      </c>
      <c r="B96" t="s">
        <v>537</v>
      </c>
      <c r="C96" t="s">
        <v>538</v>
      </c>
      <c r="D96" t="s">
        <v>539</v>
      </c>
      <c r="E96" t="s">
        <v>540</v>
      </c>
      <c r="F96" t="s">
        <v>541</v>
      </c>
    </row>
    <row r="97" spans="1:6" x14ac:dyDescent="0.25">
      <c r="A97" t="s">
        <v>536</v>
      </c>
      <c r="B97" t="s">
        <v>537</v>
      </c>
      <c r="C97" t="s">
        <v>538</v>
      </c>
      <c r="D97" t="s">
        <v>542</v>
      </c>
      <c r="E97" t="s">
        <v>543</v>
      </c>
      <c r="F97" t="s">
        <v>544</v>
      </c>
    </row>
    <row r="98" spans="1:6" x14ac:dyDescent="0.25">
      <c r="A98" t="s">
        <v>536</v>
      </c>
      <c r="B98" t="s">
        <v>537</v>
      </c>
      <c r="C98" t="s">
        <v>538</v>
      </c>
      <c r="D98" t="s">
        <v>545</v>
      </c>
      <c r="E98" t="s">
        <v>546</v>
      </c>
      <c r="F98" t="s">
        <v>547</v>
      </c>
    </row>
    <row r="99" spans="1:6" x14ac:dyDescent="0.25">
      <c r="A99" t="s">
        <v>536</v>
      </c>
      <c r="B99" t="s">
        <v>537</v>
      </c>
      <c r="C99" t="s">
        <v>538</v>
      </c>
      <c r="D99" t="s">
        <v>548</v>
      </c>
      <c r="E99" t="s">
        <v>549</v>
      </c>
      <c r="F99" t="s">
        <v>550</v>
      </c>
    </row>
    <row r="100" spans="1:6" x14ac:dyDescent="0.25">
      <c r="A100" t="s">
        <v>536</v>
      </c>
      <c r="B100" t="s">
        <v>537</v>
      </c>
      <c r="C100" t="s">
        <v>538</v>
      </c>
      <c r="D100" t="s">
        <v>551</v>
      </c>
      <c r="E100" t="s">
        <v>552</v>
      </c>
      <c r="F100" t="s">
        <v>553</v>
      </c>
    </row>
    <row r="101" spans="1:6" x14ac:dyDescent="0.25">
      <c r="A101" t="s">
        <v>554</v>
      </c>
      <c r="B101" t="s">
        <v>555</v>
      </c>
      <c r="C101" t="s">
        <v>556</v>
      </c>
      <c r="D101" t="s">
        <v>557</v>
      </c>
      <c r="E101" t="s">
        <v>558</v>
      </c>
      <c r="F101" t="s">
        <v>559</v>
      </c>
    </row>
    <row r="102" spans="1:6" x14ac:dyDescent="0.25">
      <c r="A102" t="s">
        <v>554</v>
      </c>
      <c r="B102" t="s">
        <v>555</v>
      </c>
      <c r="C102" t="s">
        <v>556</v>
      </c>
      <c r="D102" t="s">
        <v>560</v>
      </c>
      <c r="E102" t="s">
        <v>561</v>
      </c>
      <c r="F102" t="s">
        <v>562</v>
      </c>
    </row>
    <row r="103" spans="1:6" x14ac:dyDescent="0.25">
      <c r="A103" t="s">
        <v>554</v>
      </c>
      <c r="B103" t="s">
        <v>555</v>
      </c>
      <c r="C103" t="s">
        <v>556</v>
      </c>
      <c r="D103" t="s">
        <v>563</v>
      </c>
      <c r="E103" t="s">
        <v>564</v>
      </c>
      <c r="F103" t="s">
        <v>565</v>
      </c>
    </row>
    <row r="104" spans="1:6" x14ac:dyDescent="0.25">
      <c r="A104" t="s">
        <v>566</v>
      </c>
      <c r="B104" t="s">
        <v>567</v>
      </c>
      <c r="C104" t="s">
        <v>568</v>
      </c>
      <c r="D104" t="s">
        <v>569</v>
      </c>
      <c r="E104" t="s">
        <v>570</v>
      </c>
      <c r="F104" t="s">
        <v>571</v>
      </c>
    </row>
    <row r="105" spans="1:6" x14ac:dyDescent="0.25">
      <c r="A105" t="s">
        <v>566</v>
      </c>
      <c r="B105" t="s">
        <v>567</v>
      </c>
      <c r="C105" t="s">
        <v>568</v>
      </c>
      <c r="D105" t="s">
        <v>572</v>
      </c>
      <c r="E105" t="s">
        <v>573</v>
      </c>
      <c r="F105" t="s">
        <v>574</v>
      </c>
    </row>
    <row r="106" spans="1:6" x14ac:dyDescent="0.25">
      <c r="A106" t="s">
        <v>566</v>
      </c>
      <c r="B106" t="s">
        <v>567</v>
      </c>
      <c r="C106" t="s">
        <v>568</v>
      </c>
      <c r="D106" t="s">
        <v>575</v>
      </c>
      <c r="E106" t="s">
        <v>576</v>
      </c>
      <c r="F106" t="s">
        <v>577</v>
      </c>
    </row>
    <row r="107" spans="1:6" x14ac:dyDescent="0.25">
      <c r="A107" t="s">
        <v>566</v>
      </c>
      <c r="B107" t="s">
        <v>567</v>
      </c>
      <c r="C107" t="s">
        <v>568</v>
      </c>
      <c r="D107" t="s">
        <v>578</v>
      </c>
      <c r="E107" t="s">
        <v>579</v>
      </c>
      <c r="F107" t="s">
        <v>580</v>
      </c>
    </row>
    <row r="108" spans="1:6" x14ac:dyDescent="0.25">
      <c r="A108" t="s">
        <v>566</v>
      </c>
      <c r="B108" t="s">
        <v>567</v>
      </c>
      <c r="C108" t="s">
        <v>568</v>
      </c>
      <c r="D108" t="s">
        <v>581</v>
      </c>
      <c r="E108" t="s">
        <v>582</v>
      </c>
      <c r="F108" t="s">
        <v>583</v>
      </c>
    </row>
    <row r="109" spans="1:6" x14ac:dyDescent="0.25">
      <c r="A109" t="s">
        <v>566</v>
      </c>
      <c r="B109" t="s">
        <v>567</v>
      </c>
      <c r="C109" t="s">
        <v>568</v>
      </c>
      <c r="D109" t="s">
        <v>584</v>
      </c>
      <c r="E109" t="s">
        <v>585</v>
      </c>
      <c r="F109" t="s">
        <v>586</v>
      </c>
    </row>
    <row r="110" spans="1:6" x14ac:dyDescent="0.25">
      <c r="A110" t="s">
        <v>566</v>
      </c>
      <c r="B110" t="s">
        <v>567</v>
      </c>
      <c r="C110" t="s">
        <v>568</v>
      </c>
      <c r="D110" t="s">
        <v>587</v>
      </c>
      <c r="E110" t="s">
        <v>588</v>
      </c>
      <c r="F110" t="s">
        <v>589</v>
      </c>
    </row>
    <row r="111" spans="1:6" x14ac:dyDescent="0.25">
      <c r="A111" t="s">
        <v>590</v>
      </c>
      <c r="B111" t="s">
        <v>591</v>
      </c>
      <c r="C111" t="s">
        <v>592</v>
      </c>
      <c r="D111" t="s">
        <v>593</v>
      </c>
      <c r="E111" t="s">
        <v>594</v>
      </c>
      <c r="F111" t="s">
        <v>595</v>
      </c>
    </row>
    <row r="112" spans="1:6" x14ac:dyDescent="0.25">
      <c r="A112" t="s">
        <v>590</v>
      </c>
      <c r="B112" t="s">
        <v>591</v>
      </c>
      <c r="C112" t="s">
        <v>592</v>
      </c>
      <c r="D112" t="s">
        <v>596</v>
      </c>
      <c r="E112" t="s">
        <v>597</v>
      </c>
      <c r="F112" t="s">
        <v>598</v>
      </c>
    </row>
    <row r="113" spans="1:6" x14ac:dyDescent="0.25">
      <c r="A113" t="s">
        <v>590</v>
      </c>
      <c r="B113" t="s">
        <v>591</v>
      </c>
      <c r="C113" t="s">
        <v>592</v>
      </c>
      <c r="D113" t="s">
        <v>599</v>
      </c>
      <c r="E113" t="s">
        <v>600</v>
      </c>
      <c r="F113" t="s">
        <v>601</v>
      </c>
    </row>
    <row r="114" spans="1:6" x14ac:dyDescent="0.25">
      <c r="A114" t="s">
        <v>590</v>
      </c>
      <c r="B114" t="s">
        <v>591</v>
      </c>
      <c r="C114" t="s">
        <v>592</v>
      </c>
      <c r="D114" t="s">
        <v>602</v>
      </c>
      <c r="E114" t="s">
        <v>603</v>
      </c>
      <c r="F114" t="s">
        <v>604</v>
      </c>
    </row>
    <row r="115" spans="1:6" x14ac:dyDescent="0.25">
      <c r="A115" t="s">
        <v>590</v>
      </c>
      <c r="B115" t="s">
        <v>591</v>
      </c>
      <c r="C115" t="s">
        <v>592</v>
      </c>
      <c r="D115" t="s">
        <v>605</v>
      </c>
      <c r="E115" t="s">
        <v>606</v>
      </c>
      <c r="F115" t="s">
        <v>607</v>
      </c>
    </row>
    <row r="116" spans="1:6" x14ac:dyDescent="0.25">
      <c r="A116" t="s">
        <v>608</v>
      </c>
      <c r="B116" t="s">
        <v>609</v>
      </c>
      <c r="C116" t="s">
        <v>610</v>
      </c>
      <c r="D116" t="s">
        <v>611</v>
      </c>
      <c r="E116" t="s">
        <v>612</v>
      </c>
      <c r="F116" t="s">
        <v>613</v>
      </c>
    </row>
    <row r="117" spans="1:6" x14ac:dyDescent="0.25">
      <c r="A117" t="s">
        <v>608</v>
      </c>
      <c r="B117" t="s">
        <v>609</v>
      </c>
      <c r="C117" t="s">
        <v>610</v>
      </c>
      <c r="D117" t="s">
        <v>614</v>
      </c>
      <c r="E117" t="s">
        <v>615</v>
      </c>
      <c r="F117" t="s">
        <v>616</v>
      </c>
    </row>
    <row r="118" spans="1:6" x14ac:dyDescent="0.25">
      <c r="A118" t="s">
        <v>608</v>
      </c>
      <c r="B118" t="s">
        <v>609</v>
      </c>
      <c r="C118" t="s">
        <v>610</v>
      </c>
      <c r="D118" t="s">
        <v>617</v>
      </c>
      <c r="E118" t="s">
        <v>618</v>
      </c>
      <c r="F118" t="s">
        <v>619</v>
      </c>
    </row>
    <row r="119" spans="1:6" x14ac:dyDescent="0.25">
      <c r="A119" t="s">
        <v>620</v>
      </c>
      <c r="B119" t="s">
        <v>621</v>
      </c>
      <c r="C119" t="s">
        <v>622</v>
      </c>
      <c r="D119" t="s">
        <v>623</v>
      </c>
      <c r="E119" t="s">
        <v>624</v>
      </c>
      <c r="F119" t="s">
        <v>625</v>
      </c>
    </row>
    <row r="120" spans="1:6" x14ac:dyDescent="0.25">
      <c r="A120" t="s">
        <v>620</v>
      </c>
      <c r="B120" t="s">
        <v>621</v>
      </c>
      <c r="C120" t="s">
        <v>622</v>
      </c>
      <c r="D120" t="s">
        <v>626</v>
      </c>
      <c r="E120" t="s">
        <v>627</v>
      </c>
      <c r="F120" t="s">
        <v>628</v>
      </c>
    </row>
    <row r="121" spans="1:6" x14ac:dyDescent="0.25">
      <c r="A121" t="s">
        <v>620</v>
      </c>
      <c r="B121" t="s">
        <v>621</v>
      </c>
      <c r="C121" t="s">
        <v>622</v>
      </c>
      <c r="D121" t="s">
        <v>629</v>
      </c>
      <c r="E121" t="s">
        <v>630</v>
      </c>
      <c r="F121" t="s">
        <v>631</v>
      </c>
    </row>
    <row r="122" spans="1:6" x14ac:dyDescent="0.25">
      <c r="A122" t="s">
        <v>620</v>
      </c>
      <c r="B122" t="s">
        <v>621</v>
      </c>
      <c r="C122" t="s">
        <v>622</v>
      </c>
      <c r="D122" t="s">
        <v>632</v>
      </c>
      <c r="E122" t="s">
        <v>633</v>
      </c>
      <c r="F122" t="s">
        <v>634</v>
      </c>
    </row>
    <row r="123" spans="1:6" x14ac:dyDescent="0.25">
      <c r="A123" t="s">
        <v>635</v>
      </c>
      <c r="B123" t="s">
        <v>636</v>
      </c>
      <c r="C123" t="s">
        <v>637</v>
      </c>
      <c r="D123" t="s">
        <v>638</v>
      </c>
      <c r="E123" t="s">
        <v>639</v>
      </c>
      <c r="F123" t="s">
        <v>640</v>
      </c>
    </row>
    <row r="124" spans="1:6" x14ac:dyDescent="0.25">
      <c r="A124" t="s">
        <v>635</v>
      </c>
      <c r="B124" t="s">
        <v>636</v>
      </c>
      <c r="C124" t="s">
        <v>637</v>
      </c>
      <c r="D124" t="s">
        <v>641</v>
      </c>
      <c r="E124" t="s">
        <v>642</v>
      </c>
      <c r="F124" t="s">
        <v>643</v>
      </c>
    </row>
    <row r="125" spans="1:6" x14ac:dyDescent="0.25">
      <c r="A125" t="s">
        <v>635</v>
      </c>
      <c r="B125" t="s">
        <v>636</v>
      </c>
      <c r="C125" t="s">
        <v>637</v>
      </c>
      <c r="D125" t="s">
        <v>644</v>
      </c>
      <c r="E125" t="s">
        <v>645</v>
      </c>
      <c r="F125" t="s">
        <v>646</v>
      </c>
    </row>
    <row r="126" spans="1:6" x14ac:dyDescent="0.25">
      <c r="A126" t="s">
        <v>647</v>
      </c>
      <c r="B126" t="s">
        <v>648</v>
      </c>
      <c r="C126" t="s">
        <v>649</v>
      </c>
      <c r="D126" t="s">
        <v>650</v>
      </c>
      <c r="E126" t="s">
        <v>651</v>
      </c>
      <c r="F126" t="s">
        <v>652</v>
      </c>
    </row>
    <row r="127" spans="1:6" x14ac:dyDescent="0.25">
      <c r="A127" t="s">
        <v>647</v>
      </c>
      <c r="B127" t="s">
        <v>648</v>
      </c>
      <c r="C127" t="s">
        <v>649</v>
      </c>
      <c r="D127" t="s">
        <v>653</v>
      </c>
      <c r="E127" t="s">
        <v>654</v>
      </c>
      <c r="F127" t="s">
        <v>655</v>
      </c>
    </row>
    <row r="128" spans="1:6" x14ac:dyDescent="0.25">
      <c r="A128" t="s">
        <v>647</v>
      </c>
      <c r="B128" t="s">
        <v>648</v>
      </c>
      <c r="C128" t="s">
        <v>649</v>
      </c>
      <c r="D128" t="s">
        <v>656</v>
      </c>
      <c r="E128" t="s">
        <v>657</v>
      </c>
      <c r="F128" t="s">
        <v>658</v>
      </c>
    </row>
    <row r="129" spans="1:6" x14ac:dyDescent="0.25">
      <c r="A129" t="s">
        <v>647</v>
      </c>
      <c r="B129" t="s">
        <v>648</v>
      </c>
      <c r="C129" t="s">
        <v>649</v>
      </c>
      <c r="D129" t="s">
        <v>659</v>
      </c>
      <c r="E129" t="s">
        <v>660</v>
      </c>
      <c r="F129" t="s">
        <v>661</v>
      </c>
    </row>
    <row r="130" spans="1:6" x14ac:dyDescent="0.25">
      <c r="A130" t="s">
        <v>647</v>
      </c>
      <c r="B130" t="s">
        <v>648</v>
      </c>
      <c r="C130" t="s">
        <v>649</v>
      </c>
      <c r="D130" t="s">
        <v>662</v>
      </c>
      <c r="E130" t="s">
        <v>663</v>
      </c>
      <c r="F130" t="s">
        <v>664</v>
      </c>
    </row>
    <row r="131" spans="1:6" x14ac:dyDescent="0.25">
      <c r="A131" t="s">
        <v>665</v>
      </c>
      <c r="B131" t="s">
        <v>666</v>
      </c>
      <c r="C131" t="s">
        <v>667</v>
      </c>
      <c r="D131" t="s">
        <v>665</v>
      </c>
      <c r="E131" t="s">
        <v>666</v>
      </c>
      <c r="F131" t="s">
        <v>668</v>
      </c>
    </row>
  </sheetData>
  <mergeCells count="1">
    <mergeCell ref="I1:R1"/>
  </mergeCells>
  <phoneticPr fontId="7" type="noConversion"/>
  <pageMargins left="0.7" right="0.7" top="0.75" bottom="0.75" header="0.3" footer="0.3"/>
  <customProperties>
    <customPr name="layoutContexts" r:id="rId1"/>
  </customProperties>
  <tableParts count="1">
    <tablePart r:id="rId2"/>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BCF7A-9D91-47DE-B65D-C1F18E5E1F84}">
  <dimension ref="A1:H25"/>
  <sheetViews>
    <sheetView zoomScaleNormal="100" workbookViewId="0">
      <pane xSplit="1" ySplit="1" topLeftCell="B5" activePane="bottomRight" state="frozenSplit"/>
      <selection pane="topRight" activeCell="D1" sqref="D1"/>
      <selection pane="bottomLeft" activeCell="A7" sqref="A7"/>
      <selection pane="bottomRight" activeCell="P18" sqref="P18"/>
    </sheetView>
  </sheetViews>
  <sheetFormatPr defaultRowHeight="15" zeroHeight="1" x14ac:dyDescent="0.25"/>
  <cols>
    <col min="1" max="1" width="4.85546875" style="24" customWidth="1"/>
    <col min="2" max="2" width="27.5703125" style="2" customWidth="1"/>
    <col min="3" max="3" width="9.140625" style="24" customWidth="1"/>
    <col min="4" max="4" width="47.85546875" customWidth="1"/>
    <col min="5" max="5" width="9.42578125" customWidth="1"/>
    <col min="6" max="6" width="12.140625" customWidth="1"/>
    <col min="7" max="7" width="19.85546875" customWidth="1"/>
    <col min="8" max="8" width="19.140625" customWidth="1"/>
  </cols>
  <sheetData>
    <row r="1" spans="1:8" s="10" customFormat="1" ht="32.25" customHeight="1" x14ac:dyDescent="0.25">
      <c r="A1" s="20" t="s">
        <v>149</v>
      </c>
      <c r="B1" s="22" t="s">
        <v>52</v>
      </c>
      <c r="C1" s="51" t="s">
        <v>150</v>
      </c>
      <c r="D1" s="22" t="s">
        <v>690</v>
      </c>
      <c r="E1" s="51" t="s">
        <v>691</v>
      </c>
      <c r="F1" s="66" t="s">
        <v>692</v>
      </c>
      <c r="G1" s="50" t="s">
        <v>693</v>
      </c>
      <c r="H1" s="50" t="s">
        <v>694</v>
      </c>
    </row>
    <row r="2" spans="1:8" s="32" customFormat="1" ht="21" customHeight="1" x14ac:dyDescent="0.25">
      <c r="A2" s="33" t="s">
        <v>695</v>
      </c>
      <c r="B2" s="36" t="s">
        <v>696</v>
      </c>
      <c r="C2" s="33"/>
      <c r="D2" s="34" t="s">
        <v>697</v>
      </c>
      <c r="E2" s="34"/>
      <c r="F2" s="34"/>
      <c r="G2" s="34" t="s">
        <v>698</v>
      </c>
      <c r="H2" s="34" t="s">
        <v>699</v>
      </c>
    </row>
    <row r="3" spans="1:8" s="37" customFormat="1" ht="21.95" customHeight="1" x14ac:dyDescent="0.25">
      <c r="A3" s="35" t="s">
        <v>695</v>
      </c>
      <c r="B3" s="36" t="s">
        <v>696</v>
      </c>
      <c r="C3" s="35"/>
      <c r="D3" s="34" t="s">
        <v>700</v>
      </c>
      <c r="E3" s="34"/>
      <c r="F3" s="34"/>
      <c r="G3" s="34"/>
      <c r="H3" s="34"/>
    </row>
    <row r="4" spans="1:8" s="5" customFormat="1" ht="23.45" customHeight="1" x14ac:dyDescent="0.25">
      <c r="A4" s="52">
        <v>1</v>
      </c>
      <c r="B4" s="53"/>
      <c r="C4" s="54"/>
      <c r="D4" s="55"/>
      <c r="E4" s="56" t="s">
        <v>701</v>
      </c>
      <c r="F4" s="54"/>
      <c r="G4" s="55"/>
      <c r="H4" s="55"/>
    </row>
    <row r="5" spans="1:8" s="5" customFormat="1" ht="23.45" customHeight="1" x14ac:dyDescent="0.25">
      <c r="A5" s="57">
        <v>2</v>
      </c>
      <c r="B5" s="58"/>
      <c r="C5" s="59"/>
      <c r="D5" s="60"/>
      <c r="E5" s="61" t="s">
        <v>702</v>
      </c>
      <c r="F5" s="59"/>
      <c r="G5" s="60"/>
      <c r="H5" s="60"/>
    </row>
    <row r="6" spans="1:8" s="5" customFormat="1" ht="23.45" customHeight="1" x14ac:dyDescent="0.25">
      <c r="A6" s="57">
        <v>3</v>
      </c>
      <c r="B6" s="58"/>
      <c r="C6" s="59"/>
      <c r="D6" s="60"/>
      <c r="E6" s="61" t="s">
        <v>703</v>
      </c>
      <c r="F6" s="59"/>
      <c r="G6" s="60"/>
      <c r="H6" s="60"/>
    </row>
    <row r="7" spans="1:8" s="5" customFormat="1" ht="23.45" customHeight="1" x14ac:dyDescent="0.25">
      <c r="A7" s="57">
        <v>4</v>
      </c>
      <c r="B7" s="58"/>
      <c r="C7" s="59"/>
      <c r="D7" s="60"/>
      <c r="E7" s="61" t="s">
        <v>704</v>
      </c>
      <c r="F7" s="59"/>
      <c r="G7" s="60"/>
      <c r="H7" s="60"/>
    </row>
    <row r="8" spans="1:8" s="5" customFormat="1" ht="23.45" customHeight="1" x14ac:dyDescent="0.25">
      <c r="A8" s="57">
        <v>5</v>
      </c>
      <c r="B8" s="58"/>
      <c r="C8" s="59"/>
      <c r="D8" s="60"/>
      <c r="E8" s="61" t="s">
        <v>705</v>
      </c>
      <c r="F8" s="59"/>
      <c r="G8" s="60"/>
      <c r="H8" s="60"/>
    </row>
    <row r="9" spans="1:8" s="5" customFormat="1" ht="23.45" customHeight="1" x14ac:dyDescent="0.25">
      <c r="A9" s="57">
        <v>6</v>
      </c>
      <c r="B9" s="58"/>
      <c r="C9" s="59"/>
      <c r="D9" s="60"/>
      <c r="E9" s="61" t="s">
        <v>706</v>
      </c>
      <c r="F9" s="59"/>
      <c r="G9" s="60"/>
      <c r="H9" s="60"/>
    </row>
    <row r="10" spans="1:8" s="5" customFormat="1" ht="23.45" customHeight="1" x14ac:dyDescent="0.25">
      <c r="A10" s="57">
        <v>7</v>
      </c>
      <c r="B10" s="58"/>
      <c r="C10" s="59"/>
      <c r="D10" s="60"/>
      <c r="E10" s="61" t="s">
        <v>707</v>
      </c>
      <c r="F10" s="59"/>
      <c r="G10" s="60"/>
      <c r="H10" s="60"/>
    </row>
    <row r="11" spans="1:8" ht="23.45" customHeight="1" x14ac:dyDescent="0.25">
      <c r="A11" s="57">
        <v>8</v>
      </c>
      <c r="B11" s="62"/>
      <c r="C11" s="59"/>
      <c r="D11" s="63"/>
      <c r="E11" s="61" t="s">
        <v>708</v>
      </c>
      <c r="F11" s="64"/>
      <c r="G11" s="63"/>
      <c r="H11" s="63"/>
    </row>
    <row r="12" spans="1:8" ht="23.45" customHeight="1" x14ac:dyDescent="0.25">
      <c r="A12" s="57">
        <v>9</v>
      </c>
      <c r="B12" s="62"/>
      <c r="C12" s="59"/>
      <c r="D12" s="63"/>
      <c r="E12" s="61" t="s">
        <v>709</v>
      </c>
      <c r="F12" s="64"/>
      <c r="G12" s="63"/>
      <c r="H12" s="63"/>
    </row>
    <row r="13" spans="1:8" ht="23.45" customHeight="1" x14ac:dyDescent="0.25">
      <c r="A13" s="57">
        <v>10</v>
      </c>
      <c r="B13" s="62"/>
      <c r="C13" s="59"/>
      <c r="D13" s="63"/>
      <c r="E13" s="61" t="s">
        <v>710</v>
      </c>
      <c r="F13" s="64"/>
      <c r="G13" s="63"/>
      <c r="H13" s="63"/>
    </row>
    <row r="14" spans="1:8" ht="23.45" customHeight="1" x14ac:dyDescent="0.25">
      <c r="A14" s="57">
        <v>11</v>
      </c>
      <c r="B14" s="62"/>
      <c r="C14" s="59"/>
      <c r="D14" s="63"/>
      <c r="E14" s="61" t="s">
        <v>711</v>
      </c>
      <c r="F14" s="64"/>
      <c r="G14" s="63"/>
      <c r="H14" s="63"/>
    </row>
    <row r="15" spans="1:8" s="2" customFormat="1" ht="23.45" customHeight="1" x14ac:dyDescent="0.25">
      <c r="A15" s="57">
        <v>12</v>
      </c>
      <c r="B15" s="62"/>
      <c r="C15" s="59"/>
      <c r="D15" s="63"/>
      <c r="E15" s="61" t="s">
        <v>712</v>
      </c>
      <c r="F15" s="65"/>
      <c r="G15" s="62"/>
      <c r="H15" s="62"/>
    </row>
    <row r="16" spans="1:8" s="2" customFormat="1" ht="23.45" customHeight="1" x14ac:dyDescent="0.25">
      <c r="A16" s="57">
        <v>13</v>
      </c>
      <c r="B16" s="62"/>
      <c r="C16" s="59"/>
      <c r="D16" s="63"/>
      <c r="E16" s="61" t="s">
        <v>713</v>
      </c>
      <c r="F16" s="65"/>
      <c r="G16" s="62"/>
      <c r="H16" s="62"/>
    </row>
    <row r="17" spans="1:8" s="2" customFormat="1" ht="23.45" customHeight="1" x14ac:dyDescent="0.25">
      <c r="A17" s="57">
        <v>14</v>
      </c>
      <c r="B17" s="62"/>
      <c r="C17" s="59"/>
      <c r="D17" s="63"/>
      <c r="E17" s="61" t="s">
        <v>714</v>
      </c>
      <c r="F17" s="65"/>
      <c r="G17" s="62"/>
      <c r="H17" s="62"/>
    </row>
    <row r="18" spans="1:8" s="2" customFormat="1" ht="23.45" customHeight="1" x14ac:dyDescent="0.25">
      <c r="A18" s="57">
        <v>15</v>
      </c>
      <c r="B18" s="62"/>
      <c r="C18" s="59"/>
      <c r="D18" s="63"/>
      <c r="E18" s="61" t="s">
        <v>715</v>
      </c>
      <c r="F18" s="65"/>
      <c r="G18" s="62"/>
      <c r="H18" s="62"/>
    </row>
    <row r="19" spans="1:8" s="2" customFormat="1" ht="23.45" customHeight="1" x14ac:dyDescent="0.25">
      <c r="A19" s="57">
        <v>16</v>
      </c>
      <c r="B19" s="62"/>
      <c r="C19" s="59"/>
      <c r="D19" s="63"/>
      <c r="E19" s="61" t="s">
        <v>716</v>
      </c>
      <c r="F19" s="65"/>
      <c r="G19" s="62"/>
      <c r="H19" s="62"/>
    </row>
    <row r="20" spans="1:8" s="2" customFormat="1" ht="23.45" customHeight="1" x14ac:dyDescent="0.25">
      <c r="A20" s="57">
        <v>17</v>
      </c>
      <c r="B20" s="62"/>
      <c r="C20" s="59"/>
      <c r="D20" s="63"/>
      <c r="E20" s="61" t="s">
        <v>717</v>
      </c>
      <c r="F20" s="65"/>
      <c r="G20" s="62"/>
      <c r="H20" s="62"/>
    </row>
    <row r="21" spans="1:8" s="2" customFormat="1" ht="23.45" customHeight="1" x14ac:dyDescent="0.25">
      <c r="A21" s="57">
        <v>18</v>
      </c>
      <c r="B21" s="62"/>
      <c r="C21" s="59"/>
      <c r="D21" s="63"/>
      <c r="E21" s="61" t="s">
        <v>718</v>
      </c>
      <c r="F21" s="65"/>
      <c r="G21" s="62"/>
      <c r="H21" s="62"/>
    </row>
    <row r="22" spans="1:8" s="2" customFormat="1" ht="23.45" customHeight="1" x14ac:dyDescent="0.25">
      <c r="A22" s="57">
        <v>19</v>
      </c>
      <c r="B22" s="62"/>
      <c r="C22" s="59"/>
      <c r="D22" s="63"/>
      <c r="E22" s="61" t="s">
        <v>719</v>
      </c>
      <c r="F22" s="65"/>
      <c r="G22" s="62"/>
      <c r="H22" s="62"/>
    </row>
    <row r="23" spans="1:8" s="2" customFormat="1" ht="23.45" customHeight="1" x14ac:dyDescent="0.25">
      <c r="A23" s="57">
        <v>20</v>
      </c>
      <c r="B23" s="62"/>
      <c r="C23" s="59"/>
      <c r="D23" s="63"/>
      <c r="E23" s="61" t="s">
        <v>720</v>
      </c>
      <c r="F23" s="65"/>
      <c r="G23" s="62"/>
      <c r="H23" s="62"/>
    </row>
    <row r="24" spans="1:8" x14ac:dyDescent="0.25"/>
    <row r="25" spans="1:8" x14ac:dyDescent="0.25"/>
  </sheetData>
  <pageMargins left="0.7" right="0.7" top="0.75" bottom="0.75" header="0.3" footer="0.3"/>
  <pageSetup orientation="portrait" horizontalDpi="1200" verticalDpi="1200" r:id="rId1"/>
  <customProperties>
    <customPr name="layoutContexts" r:id="rId2"/>
  </customProperties>
  <ignoredErrors>
    <ignoredError sqref="E4 E5:E23" numberStoredAsText="1"/>
  </ignoredErrors>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5F980502-5B1D-4BEA-A5E7-DB38E35E3BF7}">
          <x14:formula1>
            <xm:f>Gears!$K$1:$K$30</xm:f>
          </x14:formula1>
          <xm:sqref>B4:B23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
  <sheetViews>
    <sheetView workbookViewId="0">
      <pane xSplit="1" ySplit="2" topLeftCell="B25" activePane="bottomRight" state="frozenSplit"/>
      <selection pane="topRight" activeCell="H1" sqref="H1"/>
      <selection pane="bottomLeft" activeCell="A28" sqref="A28"/>
      <selection pane="bottomRight" activeCell="I25" sqref="I25"/>
    </sheetView>
  </sheetViews>
  <sheetFormatPr defaultRowHeight="15" x14ac:dyDescent="0.25"/>
  <cols>
    <col min="1" max="1" width="20.140625" customWidth="1"/>
    <col min="2" max="3" width="18.5703125" customWidth="1"/>
    <col min="4" max="4" width="19.140625" customWidth="1"/>
    <col min="5" max="8" width="18.5703125" customWidth="1"/>
    <col min="9" max="10" width="19.42578125" style="2" customWidth="1"/>
  </cols>
  <sheetData>
    <row r="1" spans="1:10" ht="16.5" customHeight="1" x14ac:dyDescent="0.25">
      <c r="A1" s="9" t="s">
        <v>721</v>
      </c>
      <c r="B1" s="21" t="s">
        <v>722</v>
      </c>
      <c r="C1" s="21" t="s">
        <v>164</v>
      </c>
      <c r="D1" s="203" t="s">
        <v>723</v>
      </c>
      <c r="E1" s="203"/>
      <c r="F1" s="203"/>
      <c r="G1" s="203"/>
      <c r="H1" s="203"/>
      <c r="I1" s="21" t="s">
        <v>724</v>
      </c>
      <c r="J1" s="28" t="s">
        <v>725</v>
      </c>
    </row>
    <row r="2" spans="1:10" ht="18" customHeight="1" x14ac:dyDescent="0.25">
      <c r="A2" s="9"/>
      <c r="B2" s="21" t="s">
        <v>66</v>
      </c>
      <c r="C2" s="21" t="s">
        <v>66</v>
      </c>
      <c r="D2" s="21" t="s">
        <v>726</v>
      </c>
      <c r="E2" s="21" t="s">
        <v>727</v>
      </c>
      <c r="F2" s="21" t="s">
        <v>728</v>
      </c>
      <c r="G2" s="21" t="s">
        <v>729</v>
      </c>
      <c r="H2" s="21" t="s">
        <v>730</v>
      </c>
      <c r="I2" s="21" t="s">
        <v>731</v>
      </c>
      <c r="J2" s="28" t="s">
        <v>732</v>
      </c>
    </row>
    <row r="3" spans="1:10" s="10" customFormat="1" ht="21.95" customHeight="1" x14ac:dyDescent="0.25">
      <c r="A3" s="16" t="s">
        <v>161</v>
      </c>
      <c r="B3" s="16"/>
      <c r="C3" s="16"/>
      <c r="D3" s="16"/>
      <c r="E3" s="16"/>
      <c r="F3" s="16"/>
      <c r="G3" s="16"/>
      <c r="H3" s="16"/>
      <c r="I3" s="25">
        <v>0.15</v>
      </c>
      <c r="J3" s="16"/>
    </row>
    <row r="4" spans="1:10" s="10" customFormat="1" ht="21.95" customHeight="1" x14ac:dyDescent="0.25">
      <c r="A4" s="17" t="s">
        <v>162</v>
      </c>
      <c r="B4" s="17"/>
      <c r="C4" s="17"/>
      <c r="D4" s="17"/>
      <c r="E4" s="17"/>
      <c r="F4" s="17"/>
      <c r="G4" s="17"/>
      <c r="H4" s="17"/>
      <c r="I4" s="26">
        <v>0.15</v>
      </c>
      <c r="J4" s="17"/>
    </row>
    <row r="5" spans="1:10" s="10" customFormat="1" ht="21.95" customHeight="1" x14ac:dyDescent="0.25">
      <c r="A5" s="17" t="s">
        <v>163</v>
      </c>
      <c r="B5" s="18"/>
      <c r="C5" s="18"/>
      <c r="D5" s="18"/>
      <c r="E5" s="18"/>
      <c r="F5" s="18"/>
      <c r="G5" s="18"/>
      <c r="H5" s="18"/>
      <c r="I5" s="26">
        <v>0.15</v>
      </c>
      <c r="J5" s="18"/>
    </row>
    <row r="6" spans="1:10" s="10" customFormat="1" ht="21.95" customHeight="1" x14ac:dyDescent="0.25">
      <c r="A6" s="19" t="s">
        <v>733</v>
      </c>
      <c r="B6" s="18"/>
      <c r="C6" s="18"/>
      <c r="D6" s="18"/>
      <c r="E6" s="18"/>
      <c r="F6" s="18"/>
      <c r="G6" s="18"/>
      <c r="H6" s="18"/>
      <c r="I6" s="26">
        <v>0.15</v>
      </c>
      <c r="J6" s="18"/>
    </row>
  </sheetData>
  <mergeCells count="1">
    <mergeCell ref="D1:H1"/>
  </mergeCells>
  <pageMargins left="0.7" right="0.7" top="0.75" bottom="0.75" header="0.3" footer="0.3"/>
  <customProperties>
    <customPr name="layoutContexts" r:id="rId1"/>
  </customPropertie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D7DD-D26F-4465-9A8C-5EACF7F65800}">
  <dimension ref="A1:D40"/>
  <sheetViews>
    <sheetView zoomScaleNormal="100" workbookViewId="0">
      <selection activeCell="C10" sqref="C10"/>
    </sheetView>
  </sheetViews>
  <sheetFormatPr defaultRowHeight="15" x14ac:dyDescent="0.25"/>
  <cols>
    <col min="1" max="1" width="134.85546875" customWidth="1"/>
  </cols>
  <sheetData>
    <row r="1" spans="1:4" ht="18.75" x14ac:dyDescent="0.3">
      <c r="A1" s="29" t="s">
        <v>15</v>
      </c>
    </row>
    <row r="2" spans="1:4" ht="18.95" customHeight="1" x14ac:dyDescent="0.25">
      <c r="A2" s="69" t="s">
        <v>16</v>
      </c>
    </row>
    <row r="4" spans="1:4" x14ac:dyDescent="0.25">
      <c r="A4" s="27" t="s">
        <v>17</v>
      </c>
    </row>
    <row r="5" spans="1:4" x14ac:dyDescent="0.25">
      <c r="A5" s="31" t="s">
        <v>18</v>
      </c>
    </row>
    <row r="6" spans="1:4" x14ac:dyDescent="0.25">
      <c r="A6" s="31" t="s">
        <v>19</v>
      </c>
    </row>
    <row r="7" spans="1:4" x14ac:dyDescent="0.25">
      <c r="A7" s="31" t="s">
        <v>20</v>
      </c>
      <c r="D7" s="75"/>
    </row>
    <row r="8" spans="1:4" x14ac:dyDescent="0.25">
      <c r="A8" s="31" t="s">
        <v>21</v>
      </c>
    </row>
    <row r="9" spans="1:4" x14ac:dyDescent="0.25">
      <c r="A9" s="31" t="s">
        <v>22</v>
      </c>
    </row>
    <row r="11" spans="1:4" x14ac:dyDescent="0.25">
      <c r="A11" s="27" t="s">
        <v>23</v>
      </c>
    </row>
    <row r="12" spans="1:4" x14ac:dyDescent="0.25">
      <c r="A12" s="31" t="s">
        <v>24</v>
      </c>
    </row>
    <row r="13" spans="1:4" x14ac:dyDescent="0.25">
      <c r="A13" s="31" t="s">
        <v>25</v>
      </c>
    </row>
    <row r="14" spans="1:4" x14ac:dyDescent="0.25">
      <c r="A14" s="31" t="s">
        <v>26</v>
      </c>
    </row>
    <row r="16" spans="1:4" ht="18.75" x14ac:dyDescent="0.3">
      <c r="A16" s="30" t="s">
        <v>27</v>
      </c>
    </row>
    <row r="18" spans="1:1" ht="18.75" x14ac:dyDescent="0.3">
      <c r="A18" s="70" t="s">
        <v>28</v>
      </c>
    </row>
    <row r="19" spans="1:1" x14ac:dyDescent="0.25">
      <c r="A19" s="67"/>
    </row>
    <row r="20" spans="1:1" x14ac:dyDescent="0.25">
      <c r="A20" s="71" t="s">
        <v>29</v>
      </c>
    </row>
    <row r="21" spans="1:1" x14ac:dyDescent="0.25">
      <c r="A21" s="72" t="s">
        <v>30</v>
      </c>
    </row>
    <row r="22" spans="1:1" x14ac:dyDescent="0.25">
      <c r="A22" s="73" t="s">
        <v>31</v>
      </c>
    </row>
    <row r="23" spans="1:1" x14ac:dyDescent="0.25">
      <c r="A23" s="73" t="s">
        <v>32</v>
      </c>
    </row>
    <row r="24" spans="1:1" x14ac:dyDescent="0.25">
      <c r="A24" s="72" t="s">
        <v>33</v>
      </c>
    </row>
    <row r="25" spans="1:1" x14ac:dyDescent="0.25">
      <c r="A25" s="73" t="s">
        <v>34</v>
      </c>
    </row>
    <row r="26" spans="1:1" x14ac:dyDescent="0.25">
      <c r="A26" s="67"/>
    </row>
    <row r="27" spans="1:1" ht="18.75" x14ac:dyDescent="0.3">
      <c r="A27" s="74" t="s">
        <v>35</v>
      </c>
    </row>
    <row r="28" spans="1:1" x14ac:dyDescent="0.25">
      <c r="A28" s="67"/>
    </row>
    <row r="29" spans="1:1" x14ac:dyDescent="0.25">
      <c r="A29" s="71" t="s">
        <v>36</v>
      </c>
    </row>
    <row r="30" spans="1:1" x14ac:dyDescent="0.25">
      <c r="A30" s="73" t="s">
        <v>37</v>
      </c>
    </row>
    <row r="31" spans="1:1" x14ac:dyDescent="0.25">
      <c r="A31" s="73" t="s">
        <v>38</v>
      </c>
    </row>
    <row r="32" spans="1:1" x14ac:dyDescent="0.25">
      <c r="A32" s="73" t="s">
        <v>39</v>
      </c>
    </row>
    <row r="33" spans="1:1" x14ac:dyDescent="0.25">
      <c r="A33" s="67"/>
    </row>
    <row r="34" spans="1:1" x14ac:dyDescent="0.25">
      <c r="A34" s="67" t="s">
        <v>40</v>
      </c>
    </row>
    <row r="35" spans="1:1" x14ac:dyDescent="0.25">
      <c r="A35" s="73" t="s">
        <v>41</v>
      </c>
    </row>
    <row r="37" spans="1:1" x14ac:dyDescent="0.25">
      <c r="A37" s="27" t="s">
        <v>42</v>
      </c>
    </row>
    <row r="38" spans="1:1" x14ac:dyDescent="0.25">
      <c r="A38" t="s">
        <v>43</v>
      </c>
    </row>
    <row r="39" spans="1:1" x14ac:dyDescent="0.25">
      <c r="A39" t="s">
        <v>44</v>
      </c>
    </row>
    <row r="40" spans="1:1" x14ac:dyDescent="0.25">
      <c r="A40" t="s">
        <v>45</v>
      </c>
    </row>
  </sheetData>
  <pageMargins left="0.7" right="0.7" top="0.75" bottom="0.75" header="0.3" footer="0.3"/>
  <pageSetup orientation="portrait" horizontalDpi="1200" verticalDpi="1200" r:id="rId1"/>
  <customProperties>
    <customPr name="layoutContexts"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96214-E822-4EBE-8031-5AD323D1126E}">
  <dimension ref="A1:B3"/>
  <sheetViews>
    <sheetView zoomScale="130" zoomScaleNormal="130" workbookViewId="0"/>
  </sheetViews>
  <sheetFormatPr defaultColWidth="9.140625" defaultRowHeight="15" x14ac:dyDescent="0.25"/>
  <cols>
    <col min="1" max="1" width="7.5703125" style="3" customWidth="1"/>
    <col min="2" max="2" width="145" style="1" customWidth="1"/>
    <col min="3" max="16384" width="9.140625" style="1"/>
  </cols>
  <sheetData>
    <row r="1" spans="1:2" s="4" customFormat="1" ht="27.2" customHeight="1" x14ac:dyDescent="0.25">
      <c r="A1" s="68" t="s">
        <v>46</v>
      </c>
      <c r="B1" s="68" t="s">
        <v>47</v>
      </c>
    </row>
    <row r="2" spans="1:2" ht="10.5" customHeight="1" x14ac:dyDescent="0.25">
      <c r="A2" s="49"/>
      <c r="B2" s="48"/>
    </row>
    <row r="3" spans="1:2" s="4" customFormat="1" ht="28.15" customHeight="1" x14ac:dyDescent="0.25">
      <c r="A3" s="68" t="s">
        <v>48</v>
      </c>
      <c r="B3" s="68" t="s">
        <v>49</v>
      </c>
    </row>
  </sheetData>
  <pageMargins left="0.7" right="0.7" top="0.75" bottom="0.75" header="0.3" footer="0.3"/>
  <pageSetup orientation="portrait" r:id="rId1"/>
  <customProperties>
    <customPr name="layoutContexts"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4B9BD-983C-4583-B428-486169C79AB9}">
  <sheetPr>
    <tabColor rgb="FF3D8AA3"/>
  </sheetPr>
  <dimension ref="A2:I26"/>
  <sheetViews>
    <sheetView tabSelected="1" zoomScale="58" zoomScaleNormal="58" workbookViewId="0">
      <pane ySplit="2" topLeftCell="A17" activePane="bottomLeft" state="frozen"/>
      <selection pane="bottomLeft" activeCell="C20" sqref="C20:C23"/>
    </sheetView>
  </sheetViews>
  <sheetFormatPr defaultColWidth="13.5703125" defaultRowHeight="0" customHeight="1" zeroHeight="1" x14ac:dyDescent="0.3"/>
  <cols>
    <col min="1" max="1" width="23.5703125" style="2" customWidth="1"/>
    <col min="2" max="2" width="35.5703125" customWidth="1"/>
    <col min="3" max="3" width="38.5703125" style="110" customWidth="1"/>
    <col min="4" max="4" width="42.5703125" style="108" customWidth="1"/>
    <col min="5" max="5" width="15.42578125" style="108" customWidth="1"/>
    <col min="6" max="6" width="33" style="108" customWidth="1"/>
    <col min="7" max="7" width="22.42578125" style="108" bestFit="1" customWidth="1"/>
    <col min="8" max="8" width="26" style="108" bestFit="1" customWidth="1"/>
    <col min="9" max="9" width="112.140625" style="135" customWidth="1"/>
    <col min="10" max="12" width="13.5703125" customWidth="1"/>
  </cols>
  <sheetData>
    <row r="2" spans="1:9" s="128" customFormat="1" ht="50.65" customHeight="1" x14ac:dyDescent="0.25">
      <c r="A2" s="126" t="s">
        <v>50</v>
      </c>
      <c r="B2" s="126" t="s">
        <v>51</v>
      </c>
      <c r="C2" s="127" t="s">
        <v>52</v>
      </c>
      <c r="D2" s="127" t="s">
        <v>53</v>
      </c>
      <c r="E2" s="127" t="s">
        <v>54</v>
      </c>
      <c r="F2" s="127" t="s">
        <v>55</v>
      </c>
      <c r="G2" s="126" t="s">
        <v>56</v>
      </c>
      <c r="H2" s="127" t="s">
        <v>57</v>
      </c>
      <c r="I2" s="134" t="s">
        <v>58</v>
      </c>
    </row>
    <row r="3" spans="1:9" ht="24" customHeight="1" x14ac:dyDescent="0.25">
      <c r="A3" s="153" t="s">
        <v>746</v>
      </c>
      <c r="B3" s="149" t="s">
        <v>59</v>
      </c>
      <c r="C3" s="147" t="s">
        <v>60</v>
      </c>
      <c r="D3" s="165" t="s">
        <v>61</v>
      </c>
      <c r="E3" s="142" t="s">
        <v>62</v>
      </c>
      <c r="F3" s="167"/>
      <c r="G3" s="140" t="s">
        <v>63</v>
      </c>
      <c r="H3" s="140" t="s">
        <v>2</v>
      </c>
      <c r="I3" s="156" t="s">
        <v>64</v>
      </c>
    </row>
    <row r="4" spans="1:9" ht="218.1" customHeight="1" x14ac:dyDescent="0.25">
      <c r="A4" s="154"/>
      <c r="B4" s="149"/>
      <c r="C4" s="152"/>
      <c r="D4" s="166"/>
      <c r="E4" s="144"/>
      <c r="F4" s="152"/>
      <c r="G4" s="141"/>
      <c r="H4" s="141"/>
      <c r="I4" s="157"/>
    </row>
    <row r="5" spans="1:9" ht="108" customHeight="1" x14ac:dyDescent="0.25">
      <c r="A5" s="154"/>
      <c r="B5" s="149"/>
      <c r="C5" s="147" t="s">
        <v>65</v>
      </c>
      <c r="D5" s="109" t="s">
        <v>739</v>
      </c>
      <c r="E5" s="112" t="s">
        <v>66</v>
      </c>
      <c r="F5" s="109" t="s">
        <v>67</v>
      </c>
      <c r="G5" s="111" t="s">
        <v>63</v>
      </c>
      <c r="H5" s="111" t="s">
        <v>5</v>
      </c>
      <c r="I5" s="156" t="s">
        <v>68</v>
      </c>
    </row>
    <row r="6" spans="1:9" ht="108" customHeight="1" x14ac:dyDescent="0.25">
      <c r="A6" s="154"/>
      <c r="B6" s="149"/>
      <c r="C6" s="148"/>
      <c r="D6" s="109" t="s">
        <v>740</v>
      </c>
      <c r="E6" s="112" t="s">
        <v>66</v>
      </c>
      <c r="F6" s="109" t="s">
        <v>67</v>
      </c>
      <c r="G6" s="111" t="s">
        <v>63</v>
      </c>
      <c r="H6" s="111" t="s">
        <v>5</v>
      </c>
      <c r="I6" s="160"/>
    </row>
    <row r="7" spans="1:9" ht="115.15" customHeight="1" x14ac:dyDescent="0.25">
      <c r="A7" s="154"/>
      <c r="B7" s="149"/>
      <c r="C7" s="145" t="s">
        <v>69</v>
      </c>
      <c r="D7" s="136" t="s">
        <v>741</v>
      </c>
      <c r="E7" s="112" t="s">
        <v>66</v>
      </c>
      <c r="F7" s="109" t="s">
        <v>67</v>
      </c>
      <c r="G7" s="111" t="s">
        <v>63</v>
      </c>
      <c r="H7" s="111" t="s">
        <v>5</v>
      </c>
      <c r="I7" s="162" t="s">
        <v>70</v>
      </c>
    </row>
    <row r="8" spans="1:9" ht="115.15" customHeight="1" x14ac:dyDescent="0.25">
      <c r="A8" s="154"/>
      <c r="B8" s="149"/>
      <c r="C8" s="148"/>
      <c r="D8" s="136" t="s">
        <v>742</v>
      </c>
      <c r="E8" s="112" t="s">
        <v>66</v>
      </c>
      <c r="F8" s="109" t="s">
        <v>67</v>
      </c>
      <c r="G8" s="111" t="s">
        <v>63</v>
      </c>
      <c r="H8" s="111" t="s">
        <v>5</v>
      </c>
      <c r="I8" s="157"/>
    </row>
    <row r="9" spans="1:9" ht="105.6" customHeight="1" x14ac:dyDescent="0.25">
      <c r="A9" s="154"/>
      <c r="B9" s="149"/>
      <c r="C9" s="147" t="s">
        <v>71</v>
      </c>
      <c r="D9" s="109" t="s">
        <v>72</v>
      </c>
      <c r="E9" s="112" t="s">
        <v>66</v>
      </c>
      <c r="F9" s="109" t="s">
        <v>67</v>
      </c>
      <c r="G9" s="111" t="s">
        <v>63</v>
      </c>
      <c r="H9" s="111" t="s">
        <v>5</v>
      </c>
      <c r="I9" s="158" t="s">
        <v>73</v>
      </c>
    </row>
    <row r="10" spans="1:9" ht="105.2" customHeight="1" x14ac:dyDescent="0.25">
      <c r="A10" s="154"/>
      <c r="B10" s="149"/>
      <c r="C10" s="152"/>
      <c r="D10" s="109" t="s">
        <v>74</v>
      </c>
      <c r="E10" s="112" t="s">
        <v>66</v>
      </c>
      <c r="F10" s="109" t="s">
        <v>67</v>
      </c>
      <c r="G10" s="111" t="s">
        <v>63</v>
      </c>
      <c r="H10" s="111" t="s">
        <v>5</v>
      </c>
      <c r="I10" s="161"/>
    </row>
    <row r="11" spans="1:9" ht="98.1" customHeight="1" x14ac:dyDescent="0.25">
      <c r="A11" s="154"/>
      <c r="B11" s="149"/>
      <c r="C11" s="150" t="s">
        <v>75</v>
      </c>
      <c r="D11" s="139" t="s">
        <v>737</v>
      </c>
      <c r="E11" s="142" t="s">
        <v>66</v>
      </c>
      <c r="F11" s="139" t="s">
        <v>67</v>
      </c>
      <c r="G11" s="139" t="s">
        <v>63</v>
      </c>
      <c r="H11" s="139" t="s">
        <v>5</v>
      </c>
      <c r="I11" s="163" t="s">
        <v>76</v>
      </c>
    </row>
    <row r="12" spans="1:9" ht="98.1" customHeight="1" x14ac:dyDescent="0.25">
      <c r="A12" s="154"/>
      <c r="B12" s="149"/>
      <c r="C12" s="151"/>
      <c r="D12" s="140"/>
      <c r="E12" s="143"/>
      <c r="F12" s="140"/>
      <c r="G12" s="140"/>
      <c r="H12" s="140"/>
      <c r="I12" s="164"/>
    </row>
    <row r="13" spans="1:9" ht="98.1" customHeight="1" x14ac:dyDescent="0.25">
      <c r="A13" s="154"/>
      <c r="B13" s="149"/>
      <c r="C13" s="151"/>
      <c r="D13" s="141"/>
      <c r="E13" s="144"/>
      <c r="F13" s="141"/>
      <c r="G13" s="141"/>
      <c r="H13" s="141"/>
      <c r="I13" s="164"/>
    </row>
    <row r="14" spans="1:9" ht="98.1" customHeight="1" x14ac:dyDescent="0.25">
      <c r="A14" s="154"/>
      <c r="B14" s="149"/>
      <c r="C14" s="151"/>
      <c r="D14" s="109" t="s">
        <v>738</v>
      </c>
      <c r="E14" s="112" t="s">
        <v>66</v>
      </c>
      <c r="F14" s="109" t="s">
        <v>67</v>
      </c>
      <c r="G14" s="111" t="s">
        <v>63</v>
      </c>
      <c r="H14" s="111" t="s">
        <v>5</v>
      </c>
      <c r="I14" s="164"/>
    </row>
    <row r="15" spans="1:9" s="5" customFormat="1" ht="105.95" customHeight="1" x14ac:dyDescent="0.25">
      <c r="A15" s="154"/>
      <c r="B15" s="149" t="s">
        <v>77</v>
      </c>
      <c r="C15" s="149" t="s">
        <v>78</v>
      </c>
      <c r="D15" s="111" t="s">
        <v>79</v>
      </c>
      <c r="E15" s="112" t="s">
        <v>66</v>
      </c>
      <c r="F15" s="109" t="s">
        <v>67</v>
      </c>
      <c r="G15" s="111" t="s">
        <v>63</v>
      </c>
      <c r="H15" s="111" t="s">
        <v>5</v>
      </c>
      <c r="I15" s="164" t="s">
        <v>80</v>
      </c>
    </row>
    <row r="16" spans="1:9" s="5" customFormat="1" ht="102.95" customHeight="1" x14ac:dyDescent="0.25">
      <c r="A16" s="154"/>
      <c r="B16" s="149"/>
      <c r="C16" s="149"/>
      <c r="D16" s="111" t="s">
        <v>81</v>
      </c>
      <c r="E16" s="112" t="s">
        <v>66</v>
      </c>
      <c r="F16" s="109" t="s">
        <v>67</v>
      </c>
      <c r="G16" s="111" t="s">
        <v>63</v>
      </c>
      <c r="H16" s="111" t="s">
        <v>5</v>
      </c>
      <c r="I16" s="164"/>
    </row>
    <row r="17" spans="1:9" s="5" customFormat="1" ht="141.6" customHeight="1" x14ac:dyDescent="0.25">
      <c r="A17" s="154"/>
      <c r="B17" s="149"/>
      <c r="C17" s="149"/>
      <c r="D17" s="111" t="s">
        <v>82</v>
      </c>
      <c r="E17" s="112" t="s">
        <v>66</v>
      </c>
      <c r="F17" s="109" t="s">
        <v>67</v>
      </c>
      <c r="G17" s="111" t="s">
        <v>63</v>
      </c>
      <c r="H17" s="111" t="s">
        <v>5</v>
      </c>
      <c r="I17" s="159"/>
    </row>
    <row r="18" spans="1:9" ht="44.1" customHeight="1" x14ac:dyDescent="0.25">
      <c r="A18" s="154"/>
      <c r="B18" s="149"/>
      <c r="C18" s="149" t="s">
        <v>83</v>
      </c>
      <c r="D18" s="111" t="s">
        <v>84</v>
      </c>
      <c r="E18" s="112" t="s">
        <v>85</v>
      </c>
      <c r="F18" s="109"/>
      <c r="G18" s="111" t="s">
        <v>63</v>
      </c>
      <c r="H18" s="111" t="s">
        <v>5</v>
      </c>
      <c r="I18" s="158" t="s">
        <v>86</v>
      </c>
    </row>
    <row r="19" spans="1:9" ht="156.6" customHeight="1" x14ac:dyDescent="0.25">
      <c r="A19" s="154"/>
      <c r="B19" s="149"/>
      <c r="C19" s="152"/>
      <c r="D19" s="111" t="s">
        <v>87</v>
      </c>
      <c r="E19" s="112" t="s">
        <v>66</v>
      </c>
      <c r="F19" s="109" t="s">
        <v>67</v>
      </c>
      <c r="G19" s="111" t="s">
        <v>63</v>
      </c>
      <c r="H19" s="111" t="s">
        <v>5</v>
      </c>
      <c r="I19" s="159"/>
    </row>
    <row r="20" spans="1:9" ht="18.600000000000001" customHeight="1" x14ac:dyDescent="0.25">
      <c r="A20" s="154"/>
      <c r="B20" s="149"/>
      <c r="C20" s="205" t="s">
        <v>88</v>
      </c>
      <c r="D20" s="207" t="s">
        <v>89</v>
      </c>
      <c r="E20" s="207" t="s">
        <v>90</v>
      </c>
      <c r="F20" s="208"/>
      <c r="G20" s="209" t="s">
        <v>91</v>
      </c>
      <c r="H20" s="209" t="s">
        <v>2</v>
      </c>
      <c r="I20" s="217" t="s">
        <v>92</v>
      </c>
    </row>
    <row r="21" spans="1:9" ht="36.6" customHeight="1" x14ac:dyDescent="0.25">
      <c r="A21" s="154"/>
      <c r="B21" s="149"/>
      <c r="C21" s="206"/>
      <c r="D21" s="207" t="s">
        <v>93</v>
      </c>
      <c r="E21" s="207" t="s">
        <v>66</v>
      </c>
      <c r="F21" s="208" t="s">
        <v>94</v>
      </c>
      <c r="G21" s="209" t="s">
        <v>91</v>
      </c>
      <c r="H21" s="209" t="s">
        <v>2</v>
      </c>
      <c r="I21" s="218"/>
    </row>
    <row r="22" spans="1:9" ht="132.6" customHeight="1" x14ac:dyDescent="0.25">
      <c r="A22" s="155"/>
      <c r="B22" s="149"/>
      <c r="C22" s="206"/>
      <c r="D22" s="207" t="s">
        <v>95</v>
      </c>
      <c r="E22" s="207" t="s">
        <v>66</v>
      </c>
      <c r="F22" s="208" t="s">
        <v>94</v>
      </c>
      <c r="G22" s="209" t="s">
        <v>91</v>
      </c>
      <c r="H22" s="209" t="s">
        <v>2</v>
      </c>
      <c r="I22" s="218"/>
    </row>
    <row r="23" spans="1:9" ht="132.6" customHeight="1" x14ac:dyDescent="0.25">
      <c r="A23" s="204"/>
      <c r="B23" s="138"/>
      <c r="C23" s="155"/>
      <c r="D23" s="208" t="s">
        <v>768</v>
      </c>
      <c r="E23" s="207" t="s">
        <v>66</v>
      </c>
      <c r="F23" s="208" t="s">
        <v>769</v>
      </c>
      <c r="G23" s="209" t="s">
        <v>63</v>
      </c>
      <c r="H23" s="209"/>
      <c r="I23" s="219"/>
    </row>
    <row r="24" spans="1:9" ht="98.1" customHeight="1" x14ac:dyDescent="0.25">
      <c r="A24" s="145" t="s">
        <v>747</v>
      </c>
      <c r="B24" s="147" t="s">
        <v>96</v>
      </c>
      <c r="C24" s="130" t="s">
        <v>97</v>
      </c>
      <c r="D24" s="112" t="s">
        <v>98</v>
      </c>
      <c r="E24" s="112" t="s">
        <v>99</v>
      </c>
      <c r="F24" s="109"/>
      <c r="G24" s="111" t="s">
        <v>63</v>
      </c>
      <c r="H24" s="111" t="s">
        <v>2</v>
      </c>
      <c r="I24" s="131" t="s">
        <v>100</v>
      </c>
    </row>
    <row r="25" spans="1:9" ht="60.75" customHeight="1" x14ac:dyDescent="0.25">
      <c r="A25" s="146"/>
      <c r="B25" s="146"/>
      <c r="C25" s="147" t="s">
        <v>101</v>
      </c>
      <c r="D25" s="109" t="s">
        <v>102</v>
      </c>
      <c r="E25" s="112" t="s">
        <v>62</v>
      </c>
      <c r="F25" s="109"/>
      <c r="G25" s="111" t="s">
        <v>63</v>
      </c>
      <c r="H25" s="111" t="s">
        <v>2</v>
      </c>
      <c r="I25" s="158" t="s">
        <v>103</v>
      </c>
    </row>
    <row r="26" spans="1:9" ht="41.1" customHeight="1" x14ac:dyDescent="0.25">
      <c r="A26" s="146"/>
      <c r="B26" s="146"/>
      <c r="C26" s="148"/>
      <c r="D26" s="109" t="s">
        <v>104</v>
      </c>
      <c r="E26" s="112" t="s">
        <v>90</v>
      </c>
      <c r="F26" s="109"/>
      <c r="G26" s="111" t="s">
        <v>91</v>
      </c>
      <c r="H26" s="111" t="s">
        <v>2</v>
      </c>
      <c r="I26" s="159"/>
    </row>
  </sheetData>
  <mergeCells count="33">
    <mergeCell ref="I20:I23"/>
    <mergeCell ref="I3:I4"/>
    <mergeCell ref="I25:I26"/>
    <mergeCell ref="I5:I6"/>
    <mergeCell ref="C9:C10"/>
    <mergeCell ref="B24:B26"/>
    <mergeCell ref="I9:I10"/>
    <mergeCell ref="I7:I8"/>
    <mergeCell ref="I11:I14"/>
    <mergeCell ref="I18:I19"/>
    <mergeCell ref="I15:I17"/>
    <mergeCell ref="D3:D4"/>
    <mergeCell ref="E3:E4"/>
    <mergeCell ref="F3:F4"/>
    <mergeCell ref="G3:G4"/>
    <mergeCell ref="H3:H4"/>
    <mergeCell ref="A24:A26"/>
    <mergeCell ref="C25:C26"/>
    <mergeCell ref="C5:C6"/>
    <mergeCell ref="B15:B22"/>
    <mergeCell ref="C7:C8"/>
    <mergeCell ref="C11:C14"/>
    <mergeCell ref="B3:B14"/>
    <mergeCell ref="C18:C19"/>
    <mergeCell ref="C15:C17"/>
    <mergeCell ref="C3:C4"/>
    <mergeCell ref="A3:A22"/>
    <mergeCell ref="C20:C23"/>
    <mergeCell ref="D11:D13"/>
    <mergeCell ref="E11:E13"/>
    <mergeCell ref="F11:F13"/>
    <mergeCell ref="G11:G13"/>
    <mergeCell ref="H11:H13"/>
  </mergeCells>
  <phoneticPr fontId="7" type="noConversion"/>
  <pageMargins left="0.25" right="0.2" top="0.25" bottom="0.25" header="0.25" footer="0.25"/>
  <pageSetup paperSize="9" scale="45" orientation="landscape" r:id="rId1"/>
  <customProperties>
    <customPr name="layoutContexts" r:id="rId2"/>
  </customPropertie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781E-C104-44A1-839D-71366BF93549}">
  <sheetPr>
    <tabColor rgb="FF6FC5BC"/>
  </sheetPr>
  <dimension ref="A1:L25"/>
  <sheetViews>
    <sheetView topLeftCell="A14" zoomScale="60" zoomScaleNormal="60" workbookViewId="0">
      <selection activeCell="G22" sqref="G22"/>
    </sheetView>
  </sheetViews>
  <sheetFormatPr defaultRowHeight="15.75" x14ac:dyDescent="0.25"/>
  <cols>
    <col min="1" max="1" width="28.5703125" style="113" customWidth="1"/>
    <col min="2" max="2" width="33.7109375" style="114" customWidth="1"/>
    <col min="3" max="3" width="32.85546875" style="114" customWidth="1"/>
    <col min="4" max="4" width="40.140625" style="118" customWidth="1"/>
    <col min="5" max="5" width="14.140625" style="124" customWidth="1"/>
    <col min="6" max="6" width="25.85546875" customWidth="1"/>
    <col min="7" max="7" width="19.140625" style="24" customWidth="1"/>
    <col min="8" max="8" width="21.7109375" style="24" customWidth="1"/>
    <col min="9" max="9" width="76.140625" style="14" customWidth="1"/>
    <col min="10" max="10" width="2.140625" customWidth="1"/>
  </cols>
  <sheetData>
    <row r="1" spans="1:12" s="120" customFormat="1" ht="51.6" customHeight="1" x14ac:dyDescent="0.25">
      <c r="A1" s="116" t="s">
        <v>105</v>
      </c>
      <c r="B1" s="116" t="s">
        <v>106</v>
      </c>
      <c r="C1" s="116" t="s">
        <v>107</v>
      </c>
      <c r="D1" s="116" t="s">
        <v>108</v>
      </c>
      <c r="E1" s="116" t="s">
        <v>109</v>
      </c>
      <c r="F1" s="116" t="s">
        <v>110</v>
      </c>
      <c r="G1" s="116" t="s">
        <v>111</v>
      </c>
      <c r="H1" s="116" t="s">
        <v>112</v>
      </c>
      <c r="I1" s="119"/>
    </row>
    <row r="2" spans="1:12" ht="30.95" customHeight="1" x14ac:dyDescent="0.25">
      <c r="A2" s="181" t="s">
        <v>748</v>
      </c>
      <c r="B2" s="179" t="s">
        <v>750</v>
      </c>
      <c r="C2" s="180" t="s">
        <v>113</v>
      </c>
      <c r="D2" s="158" t="s">
        <v>743</v>
      </c>
      <c r="E2" s="170" t="s">
        <v>114</v>
      </c>
      <c r="F2" s="168"/>
      <c r="G2" s="168" t="s">
        <v>753</v>
      </c>
      <c r="H2" s="168" t="s">
        <v>115</v>
      </c>
      <c r="I2" s="190" t="s">
        <v>116</v>
      </c>
    </row>
    <row r="3" spans="1:12" ht="164.45" customHeight="1" x14ac:dyDescent="0.25">
      <c r="A3" s="181"/>
      <c r="B3" s="178"/>
      <c r="C3" s="159"/>
      <c r="D3" s="159"/>
      <c r="E3" s="171"/>
      <c r="F3" s="169"/>
      <c r="G3" s="169"/>
      <c r="H3" s="169"/>
      <c r="I3" s="189"/>
      <c r="L3" s="129"/>
    </row>
    <row r="4" spans="1:12" ht="75.400000000000006" customHeight="1" x14ac:dyDescent="0.25">
      <c r="A4" s="181"/>
      <c r="B4" s="178"/>
      <c r="C4" s="177" t="s">
        <v>751</v>
      </c>
      <c r="D4" s="115" t="s">
        <v>752</v>
      </c>
      <c r="E4" s="123" t="s">
        <v>117</v>
      </c>
      <c r="F4" s="104" t="s">
        <v>118</v>
      </c>
      <c r="G4" s="168" t="s">
        <v>753</v>
      </c>
      <c r="H4" s="57" t="s">
        <v>119</v>
      </c>
      <c r="I4" s="188" t="s">
        <v>120</v>
      </c>
    </row>
    <row r="5" spans="1:12" ht="75.400000000000006" customHeight="1" x14ac:dyDescent="0.25">
      <c r="A5" s="181"/>
      <c r="B5" s="178"/>
      <c r="C5" s="183"/>
      <c r="D5" s="115" t="s">
        <v>121</v>
      </c>
      <c r="E5" s="123" t="s">
        <v>117</v>
      </c>
      <c r="F5" s="104" t="s">
        <v>118</v>
      </c>
      <c r="G5" s="169"/>
      <c r="H5" s="57" t="s">
        <v>119</v>
      </c>
      <c r="I5" s="190"/>
    </row>
    <row r="6" spans="1:12" ht="132" customHeight="1" x14ac:dyDescent="0.25">
      <c r="A6" s="181"/>
      <c r="B6" s="178"/>
      <c r="C6" s="177" t="s">
        <v>736</v>
      </c>
      <c r="D6" s="115" t="s">
        <v>744</v>
      </c>
      <c r="E6" s="123" t="s">
        <v>117</v>
      </c>
      <c r="F6" s="104" t="s">
        <v>118</v>
      </c>
      <c r="G6" s="168" t="s">
        <v>753</v>
      </c>
      <c r="H6" s="57" t="s">
        <v>119</v>
      </c>
      <c r="I6" s="192" t="s">
        <v>122</v>
      </c>
    </row>
    <row r="7" spans="1:12" ht="132" customHeight="1" x14ac:dyDescent="0.25">
      <c r="A7" s="181"/>
      <c r="B7" s="178"/>
      <c r="C7" s="183"/>
      <c r="D7" s="115" t="s">
        <v>745</v>
      </c>
      <c r="E7" s="123" t="s">
        <v>117</v>
      </c>
      <c r="F7" s="104" t="s">
        <v>118</v>
      </c>
      <c r="G7" s="169"/>
      <c r="H7" s="57" t="s">
        <v>119</v>
      </c>
      <c r="I7" s="189"/>
    </row>
    <row r="8" spans="1:12" ht="76.5" customHeight="1" x14ac:dyDescent="0.25">
      <c r="A8" s="181"/>
      <c r="B8" s="178"/>
      <c r="C8" s="177" t="s">
        <v>755</v>
      </c>
      <c r="D8" s="115" t="s">
        <v>756</v>
      </c>
      <c r="E8" s="123" t="s">
        <v>117</v>
      </c>
      <c r="F8" s="104" t="s">
        <v>118</v>
      </c>
      <c r="G8" s="168" t="s">
        <v>753</v>
      </c>
      <c r="H8" s="57" t="s">
        <v>119</v>
      </c>
      <c r="I8" s="191" t="s">
        <v>123</v>
      </c>
    </row>
    <row r="9" spans="1:12" ht="80.45" customHeight="1" x14ac:dyDescent="0.25">
      <c r="A9" s="181"/>
      <c r="B9" s="178"/>
      <c r="C9" s="159"/>
      <c r="D9" s="115" t="s">
        <v>757</v>
      </c>
      <c r="E9" s="123" t="s">
        <v>117</v>
      </c>
      <c r="F9" s="104" t="s">
        <v>118</v>
      </c>
      <c r="G9" s="169"/>
      <c r="H9" s="57" t="s">
        <v>119</v>
      </c>
      <c r="I9" s="190"/>
    </row>
    <row r="10" spans="1:12" ht="15" x14ac:dyDescent="0.25">
      <c r="A10" s="181"/>
      <c r="B10" s="178"/>
      <c r="C10" s="184" t="s">
        <v>758</v>
      </c>
      <c r="D10" s="170" t="s">
        <v>759</v>
      </c>
      <c r="E10" s="170" t="s">
        <v>117</v>
      </c>
      <c r="F10" s="168" t="s">
        <v>118</v>
      </c>
      <c r="G10" s="168" t="s">
        <v>753</v>
      </c>
      <c r="H10" s="168" t="s">
        <v>119</v>
      </c>
      <c r="I10" s="190" t="s">
        <v>124</v>
      </c>
    </row>
    <row r="11" spans="1:12" ht="72.599999999999994" customHeight="1" x14ac:dyDescent="0.25">
      <c r="A11" s="181"/>
      <c r="B11" s="178"/>
      <c r="C11" s="185"/>
      <c r="D11" s="171"/>
      <c r="E11" s="171"/>
      <c r="F11" s="169"/>
      <c r="G11" s="169"/>
      <c r="H11" s="169"/>
      <c r="I11" s="190"/>
    </row>
    <row r="12" spans="1:12" ht="14.45" customHeight="1" x14ac:dyDescent="0.25">
      <c r="A12" s="181"/>
      <c r="B12" s="178"/>
      <c r="C12" s="185"/>
      <c r="D12" s="170" t="s">
        <v>760</v>
      </c>
      <c r="E12" s="170" t="s">
        <v>117</v>
      </c>
      <c r="F12" s="168" t="s">
        <v>118</v>
      </c>
      <c r="G12" s="168" t="s">
        <v>753</v>
      </c>
      <c r="H12" s="168" t="s">
        <v>119</v>
      </c>
      <c r="I12" s="190"/>
    </row>
    <row r="13" spans="1:12" ht="78.599999999999994" customHeight="1" x14ac:dyDescent="0.25">
      <c r="A13" s="181"/>
      <c r="B13" s="183"/>
      <c r="C13" s="185"/>
      <c r="D13" s="171"/>
      <c r="E13" s="172"/>
      <c r="F13" s="173"/>
      <c r="G13" s="169"/>
      <c r="H13" s="169"/>
      <c r="I13" s="189"/>
    </row>
    <row r="14" spans="1:12" ht="81.599999999999994" customHeight="1" x14ac:dyDescent="0.25">
      <c r="A14" s="181"/>
      <c r="B14" s="178" t="s">
        <v>125</v>
      </c>
      <c r="C14" s="178" t="s">
        <v>126</v>
      </c>
      <c r="D14" s="117" t="s">
        <v>127</v>
      </c>
      <c r="E14" s="121" t="s">
        <v>117</v>
      </c>
      <c r="F14" s="106" t="s">
        <v>118</v>
      </c>
      <c r="G14" s="168" t="s">
        <v>753</v>
      </c>
      <c r="H14" s="57" t="s">
        <v>119</v>
      </c>
      <c r="I14" s="191" t="s">
        <v>128</v>
      </c>
      <c r="J14" s="186"/>
    </row>
    <row r="15" spans="1:12" ht="78" customHeight="1" x14ac:dyDescent="0.25">
      <c r="A15" s="181"/>
      <c r="B15" s="164"/>
      <c r="C15" s="164"/>
      <c r="D15" s="117" t="s">
        <v>129</v>
      </c>
      <c r="E15" s="121" t="s">
        <v>117</v>
      </c>
      <c r="F15" s="106" t="s">
        <v>118</v>
      </c>
      <c r="G15" s="169"/>
      <c r="H15" s="57" t="s">
        <v>119</v>
      </c>
      <c r="I15" s="190"/>
      <c r="J15" s="186"/>
    </row>
    <row r="16" spans="1:12" ht="76.7" customHeight="1" x14ac:dyDescent="0.25">
      <c r="A16" s="181"/>
      <c r="B16" s="164"/>
      <c r="C16" s="164"/>
      <c r="D16" s="117" t="s">
        <v>130</v>
      </c>
      <c r="E16" s="121" t="s">
        <v>117</v>
      </c>
      <c r="F16" s="106" t="s">
        <v>118</v>
      </c>
      <c r="G16" s="104" t="s">
        <v>753</v>
      </c>
      <c r="H16" s="57" t="s">
        <v>119</v>
      </c>
      <c r="I16" s="189"/>
      <c r="J16" s="187"/>
    </row>
    <row r="17" spans="1:9" ht="43.7" customHeight="1" x14ac:dyDescent="0.25">
      <c r="A17" s="181"/>
      <c r="B17" s="164"/>
      <c r="C17" s="179" t="s">
        <v>761</v>
      </c>
      <c r="D17" s="117" t="s">
        <v>762</v>
      </c>
      <c r="E17" s="121" t="s">
        <v>131</v>
      </c>
      <c r="F17" s="106"/>
      <c r="G17" s="105"/>
      <c r="H17" s="57" t="s">
        <v>119</v>
      </c>
      <c r="I17" s="188" t="s">
        <v>132</v>
      </c>
    </row>
    <row r="18" spans="1:9" ht="76.7" customHeight="1" x14ac:dyDescent="0.25">
      <c r="A18" s="181"/>
      <c r="B18" s="164"/>
      <c r="C18" s="159"/>
      <c r="D18" s="117" t="s">
        <v>763</v>
      </c>
      <c r="E18" s="122" t="s">
        <v>117</v>
      </c>
      <c r="F18" s="107" t="s">
        <v>118</v>
      </c>
      <c r="G18" s="125" t="s">
        <v>753</v>
      </c>
      <c r="H18" s="57" t="s">
        <v>119</v>
      </c>
      <c r="I18" s="189"/>
    </row>
    <row r="19" spans="1:9" ht="30" customHeight="1" x14ac:dyDescent="0.25">
      <c r="A19" s="181"/>
      <c r="B19" s="164"/>
      <c r="C19" s="211" t="s">
        <v>133</v>
      </c>
      <c r="D19" s="115" t="s">
        <v>134</v>
      </c>
      <c r="E19" s="121" t="s">
        <v>135</v>
      </c>
      <c r="F19" s="106"/>
      <c r="G19" s="57" t="s">
        <v>754</v>
      </c>
      <c r="H19" s="57" t="s">
        <v>115</v>
      </c>
      <c r="I19" s="214" t="s">
        <v>136</v>
      </c>
    </row>
    <row r="20" spans="1:9" ht="30" x14ac:dyDescent="0.25">
      <c r="A20" s="181"/>
      <c r="B20" s="164"/>
      <c r="C20" s="212"/>
      <c r="D20" s="115" t="s">
        <v>137</v>
      </c>
      <c r="E20" s="121" t="s">
        <v>117</v>
      </c>
      <c r="F20" s="106" t="s">
        <v>138</v>
      </c>
      <c r="G20" s="57" t="s">
        <v>754</v>
      </c>
      <c r="H20" s="57" t="s">
        <v>115</v>
      </c>
      <c r="I20" s="215"/>
    </row>
    <row r="21" spans="1:9" ht="107.65" customHeight="1" x14ac:dyDescent="0.25">
      <c r="A21" s="182"/>
      <c r="B21" s="164"/>
      <c r="C21" s="212"/>
      <c r="D21" s="115" t="s">
        <v>139</v>
      </c>
      <c r="E21" s="121" t="s">
        <v>117</v>
      </c>
      <c r="F21" s="105" t="s">
        <v>138</v>
      </c>
      <c r="G21" s="57" t="s">
        <v>754</v>
      </c>
      <c r="H21" s="57" t="s">
        <v>115</v>
      </c>
      <c r="I21" s="215"/>
    </row>
    <row r="22" spans="1:9" ht="107.65" customHeight="1" x14ac:dyDescent="0.25">
      <c r="A22" s="210"/>
      <c r="B22" s="137"/>
      <c r="C22" s="213"/>
      <c r="D22" s="115" t="s">
        <v>770</v>
      </c>
      <c r="E22" s="121"/>
      <c r="F22" s="105" t="s">
        <v>771</v>
      </c>
      <c r="G22" s="57"/>
      <c r="H22" s="57"/>
      <c r="I22" s="216"/>
    </row>
    <row r="23" spans="1:9" ht="78" customHeight="1" x14ac:dyDescent="0.25">
      <c r="A23" s="174" t="s">
        <v>749</v>
      </c>
      <c r="B23" s="176" t="s">
        <v>140</v>
      </c>
      <c r="C23" s="132" t="s">
        <v>141</v>
      </c>
      <c r="D23" s="115" t="s">
        <v>764</v>
      </c>
      <c r="E23" s="123" t="s">
        <v>142</v>
      </c>
      <c r="F23" s="13"/>
      <c r="G23" s="57" t="s">
        <v>753</v>
      </c>
      <c r="H23" s="57" t="s">
        <v>115</v>
      </c>
      <c r="I23" s="133" t="s">
        <v>143</v>
      </c>
    </row>
    <row r="24" spans="1:9" ht="47.25" x14ac:dyDescent="0.25">
      <c r="A24" s="175"/>
      <c r="B24" s="175"/>
      <c r="C24" s="177" t="s">
        <v>765</v>
      </c>
      <c r="D24" s="115" t="s">
        <v>766</v>
      </c>
      <c r="E24" s="123" t="s">
        <v>114</v>
      </c>
      <c r="F24" s="104"/>
      <c r="G24" s="57" t="s">
        <v>753</v>
      </c>
      <c r="H24" s="57" t="s">
        <v>115</v>
      </c>
      <c r="I24" s="188" t="s">
        <v>144</v>
      </c>
    </row>
    <row r="25" spans="1:9" ht="75.599999999999994" customHeight="1" x14ac:dyDescent="0.25">
      <c r="A25" s="161"/>
      <c r="B25" s="161"/>
      <c r="C25" s="159"/>
      <c r="D25" s="115" t="s">
        <v>767</v>
      </c>
      <c r="E25" s="122" t="s">
        <v>135</v>
      </c>
      <c r="F25" s="105"/>
      <c r="G25" s="57" t="s">
        <v>754</v>
      </c>
      <c r="H25" s="57" t="s">
        <v>115</v>
      </c>
      <c r="I25" s="189"/>
    </row>
  </sheetData>
  <mergeCells count="43">
    <mergeCell ref="D2:D3"/>
    <mergeCell ref="E2:E3"/>
    <mergeCell ref="F2:F3"/>
    <mergeCell ref="G2:G3"/>
    <mergeCell ref="H2:H3"/>
    <mergeCell ref="J14:J16"/>
    <mergeCell ref="I17:I18"/>
    <mergeCell ref="I2:I3"/>
    <mergeCell ref="I24:I25"/>
    <mergeCell ref="I14:I16"/>
    <mergeCell ref="I10:I13"/>
    <mergeCell ref="I4:I5"/>
    <mergeCell ref="I6:I7"/>
    <mergeCell ref="I8:I9"/>
    <mergeCell ref="I19:I22"/>
    <mergeCell ref="A23:A25"/>
    <mergeCell ref="B23:B25"/>
    <mergeCell ref="C24:C25"/>
    <mergeCell ref="B14:B21"/>
    <mergeCell ref="C14:C16"/>
    <mergeCell ref="C17:C18"/>
    <mergeCell ref="A2:A21"/>
    <mergeCell ref="B2:B13"/>
    <mergeCell ref="C10:C13"/>
    <mergeCell ref="C4:C5"/>
    <mergeCell ref="C6:C7"/>
    <mergeCell ref="C2:C3"/>
    <mergeCell ref="C8:C9"/>
    <mergeCell ref="C19:C22"/>
    <mergeCell ref="G14:G15"/>
    <mergeCell ref="D10:D11"/>
    <mergeCell ref="E10:E11"/>
    <mergeCell ref="F10:F11"/>
    <mergeCell ref="G4:G5"/>
    <mergeCell ref="G6:G7"/>
    <mergeCell ref="G8:G9"/>
    <mergeCell ref="G10:G11"/>
    <mergeCell ref="G12:G13"/>
    <mergeCell ref="H10:H11"/>
    <mergeCell ref="D12:D13"/>
    <mergeCell ref="E12:E13"/>
    <mergeCell ref="F12:F13"/>
    <mergeCell ref="H12:H13"/>
  </mergeCells>
  <pageMargins left="0.7" right="0.7" top="0.75" bottom="0.75" header="0.3" footer="0.3"/>
  <customProperties>
    <customPr name="layoutContexts"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31837D86-3657-46CC-80F2-0917F5D5EDDB}">
          <x14:formula1>
            <xm:f>Gears!$G$1:$G$2</xm:f>
          </x14:formula1>
          <xm:sqref>H19:H25 H2 H4:H10 H12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58696-B537-465E-B821-8E26D1D7B110}">
  <sheetPr>
    <tabColor rgb="FFF5F4E9"/>
  </sheetPr>
  <dimension ref="A1:A8"/>
  <sheetViews>
    <sheetView workbookViewId="0">
      <selection activeCell="B10" sqref="B10"/>
    </sheetView>
  </sheetViews>
  <sheetFormatPr defaultRowHeight="15" x14ac:dyDescent="0.25"/>
  <cols>
    <col min="1" max="1" width="65.85546875" customWidth="1"/>
  </cols>
  <sheetData>
    <row r="1" spans="1:1" x14ac:dyDescent="0.25">
      <c r="A1" s="75" t="s">
        <v>145</v>
      </c>
    </row>
    <row r="2" spans="1:1" x14ac:dyDescent="0.25">
      <c r="A2" t="s">
        <v>146</v>
      </c>
    </row>
    <row r="3" spans="1:1" x14ac:dyDescent="0.25">
      <c r="A3" t="s">
        <v>735</v>
      </c>
    </row>
    <row r="6" spans="1:1" x14ac:dyDescent="0.25">
      <c r="A6" s="75" t="s">
        <v>147</v>
      </c>
    </row>
    <row r="7" spans="1:1" x14ac:dyDescent="0.25">
      <c r="A7" t="s">
        <v>148</v>
      </c>
    </row>
    <row r="8" spans="1:1" x14ac:dyDescent="0.25">
      <c r="A8" t="s">
        <v>734</v>
      </c>
    </row>
  </sheetData>
  <pageMargins left="0.7" right="0.7" top="0.75" bottom="0.75" header="0.3" footer="0.3"/>
  <customProperties>
    <customPr name="layoutContexts" r:id="rId1"/>
    <customPr name="pages" r:id="rId2"/>
    <customPr name="screen" r:id="rId3"/>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R29"/>
  <sheetViews>
    <sheetView zoomScaleNormal="100" workbookViewId="0">
      <pane xSplit="3" ySplit="2" topLeftCell="D5" activePane="bottomRight" state="frozenSplit"/>
      <selection pane="topRight" activeCell="C1" sqref="C1"/>
      <selection pane="bottomLeft" activeCell="A6" sqref="A6"/>
      <selection pane="bottomRight" activeCell="F8" sqref="F8"/>
    </sheetView>
  </sheetViews>
  <sheetFormatPr defaultRowHeight="15" zeroHeight="1" x14ac:dyDescent="0.25"/>
  <cols>
    <col min="1" max="1" width="5.42578125" style="24" customWidth="1"/>
    <col min="2" max="2" width="16.140625" style="24" customWidth="1"/>
    <col min="3" max="3" width="64" style="2" bestFit="1" customWidth="1"/>
    <col min="4" max="4" width="25" customWidth="1"/>
    <col min="5" max="5" width="16.5703125" customWidth="1"/>
    <col min="6" max="6" width="20.5703125" customWidth="1"/>
    <col min="7" max="7" width="17.5703125" style="15" customWidth="1"/>
    <col min="8" max="9" width="17.5703125" style="15" hidden="1" customWidth="1"/>
    <col min="10" max="10" width="18.5703125" style="24" customWidth="1"/>
    <col min="11" max="11" width="20.5703125" style="80" customWidth="1"/>
    <col min="12" max="12" width="17.85546875" style="80" customWidth="1"/>
    <col min="13" max="13" width="17.5703125" style="80" customWidth="1"/>
    <col min="14" max="14" width="19.42578125" style="80" customWidth="1"/>
    <col min="15" max="15" width="22.140625" style="80" customWidth="1"/>
    <col min="16" max="16" width="25.42578125" customWidth="1"/>
  </cols>
  <sheetData>
    <row r="1" spans="1:18" ht="20.45" customHeight="1" x14ac:dyDescent="0.25">
      <c r="A1" s="39" t="s">
        <v>149</v>
      </c>
      <c r="B1" s="39" t="s">
        <v>150</v>
      </c>
      <c r="C1" s="40" t="s">
        <v>52</v>
      </c>
      <c r="D1" s="193" t="s">
        <v>151</v>
      </c>
      <c r="E1" s="194"/>
      <c r="F1" s="195"/>
      <c r="G1" s="193" t="s">
        <v>152</v>
      </c>
      <c r="H1" s="194"/>
      <c r="I1" s="195"/>
      <c r="J1" s="41" t="s">
        <v>153</v>
      </c>
      <c r="K1" s="81" t="s">
        <v>154</v>
      </c>
      <c r="L1" s="196" t="s">
        <v>155</v>
      </c>
      <c r="M1" s="197"/>
      <c r="N1" s="198"/>
      <c r="O1" s="81" t="s">
        <v>156</v>
      </c>
      <c r="P1" s="47" t="s">
        <v>157</v>
      </c>
    </row>
    <row r="2" spans="1:18" s="38" customFormat="1" ht="21" customHeight="1" x14ac:dyDescent="0.25">
      <c r="A2" s="42"/>
      <c r="B2" s="42"/>
      <c r="C2" s="43"/>
      <c r="D2" s="42" t="s">
        <v>158</v>
      </c>
      <c r="E2" s="42" t="s">
        <v>159</v>
      </c>
      <c r="F2" s="103" t="s">
        <v>160</v>
      </c>
      <c r="G2" s="44" t="s">
        <v>161</v>
      </c>
      <c r="H2" s="44" t="s">
        <v>162</v>
      </c>
      <c r="I2" s="44" t="s">
        <v>163</v>
      </c>
      <c r="J2" s="45"/>
      <c r="K2" s="82" t="s">
        <v>164</v>
      </c>
      <c r="L2" s="82" t="s">
        <v>165</v>
      </c>
      <c r="M2" s="82" t="s">
        <v>166</v>
      </c>
      <c r="N2" s="82" t="s">
        <v>167</v>
      </c>
      <c r="O2" s="82" t="s">
        <v>168</v>
      </c>
      <c r="P2" s="46"/>
    </row>
    <row r="3" spans="1:18" s="5" customFormat="1" ht="23.45" customHeight="1" x14ac:dyDescent="0.25">
      <c r="A3" s="23">
        <v>1</v>
      </c>
      <c r="B3" s="95" t="s">
        <v>169</v>
      </c>
      <c r="C3" s="14" t="s">
        <v>170</v>
      </c>
      <c r="D3" s="4" t="s">
        <v>0</v>
      </c>
      <c r="E3" s="4" t="s">
        <v>4</v>
      </c>
      <c r="F3" s="4" t="s">
        <v>5</v>
      </c>
      <c r="G3" s="101">
        <v>66489</v>
      </c>
      <c r="H3" s="15"/>
      <c r="I3" s="15"/>
      <c r="J3" s="38" t="s">
        <v>9</v>
      </c>
      <c r="K3" s="101">
        <v>901</v>
      </c>
      <c r="L3" s="101">
        <v>870</v>
      </c>
      <c r="M3" s="101">
        <v>11739</v>
      </c>
      <c r="N3" s="101">
        <v>1766.2106245919558</v>
      </c>
      <c r="O3" s="101">
        <v>1591355.7727573521</v>
      </c>
      <c r="P3" s="78"/>
      <c r="R3" s="83"/>
    </row>
    <row r="4" spans="1:18" s="5" customFormat="1" ht="23.45" customHeight="1" x14ac:dyDescent="0.25">
      <c r="A4" s="84">
        <v>2</v>
      </c>
      <c r="B4" s="95" t="s">
        <v>171</v>
      </c>
      <c r="C4" s="85" t="s">
        <v>172</v>
      </c>
      <c r="D4" s="86" t="s">
        <v>0</v>
      </c>
      <c r="E4" s="86" t="s">
        <v>1</v>
      </c>
      <c r="F4" s="86" t="s">
        <v>5</v>
      </c>
      <c r="G4" s="102">
        <v>41102</v>
      </c>
      <c r="H4" s="87"/>
      <c r="I4" s="87"/>
      <c r="J4" s="88" t="s">
        <v>6</v>
      </c>
      <c r="K4" s="102">
        <v>41102</v>
      </c>
      <c r="L4" s="102">
        <v>41.666666666666664</v>
      </c>
      <c r="M4" s="102">
        <v>158.61493361680041</v>
      </c>
      <c r="N4" s="102">
        <v>46.36145329988225</v>
      </c>
      <c r="O4" s="102">
        <v>1905548.4535317603</v>
      </c>
      <c r="P4" s="86"/>
      <c r="R4" s="83"/>
    </row>
    <row r="5" spans="1:18" s="5" customFormat="1" ht="23.45" customHeight="1" x14ac:dyDescent="0.25">
      <c r="A5" s="23">
        <v>3</v>
      </c>
      <c r="B5" s="95" t="s">
        <v>173</v>
      </c>
      <c r="C5" s="14" t="s">
        <v>174</v>
      </c>
      <c r="D5" s="4" t="s">
        <v>0</v>
      </c>
      <c r="E5" s="4" t="s">
        <v>4</v>
      </c>
      <c r="F5" s="4" t="s">
        <v>2</v>
      </c>
      <c r="G5" s="101">
        <v>1451</v>
      </c>
      <c r="H5" s="15"/>
      <c r="I5" s="15"/>
      <c r="J5" s="38" t="s">
        <v>6</v>
      </c>
      <c r="K5" s="101">
        <v>1451</v>
      </c>
      <c r="L5" s="101">
        <v>250</v>
      </c>
      <c r="M5" s="101">
        <v>1290</v>
      </c>
      <c r="N5" s="101">
        <v>1102.3153787202509</v>
      </c>
      <c r="O5" s="101">
        <v>1599459.6145230841</v>
      </c>
      <c r="P5" s="78"/>
      <c r="R5" s="83"/>
    </row>
    <row r="6" spans="1:18" s="5" customFormat="1" ht="23.45" customHeight="1" x14ac:dyDescent="0.25">
      <c r="A6" s="84">
        <v>4</v>
      </c>
      <c r="B6" s="95" t="s">
        <v>175</v>
      </c>
      <c r="C6" s="85" t="s">
        <v>176</v>
      </c>
      <c r="D6" s="86" t="s">
        <v>0</v>
      </c>
      <c r="E6" s="86" t="s">
        <v>1</v>
      </c>
      <c r="F6" s="86" t="s">
        <v>2</v>
      </c>
      <c r="G6" s="102">
        <v>156865</v>
      </c>
      <c r="H6" s="87"/>
      <c r="I6" s="87"/>
      <c r="J6" s="88" t="s">
        <v>9</v>
      </c>
      <c r="K6" s="102">
        <v>2563</v>
      </c>
      <c r="L6" s="102">
        <v>232</v>
      </c>
      <c r="M6" s="102">
        <v>16800</v>
      </c>
      <c r="N6" s="102">
        <v>741.54991974306427</v>
      </c>
      <c r="O6" s="102">
        <v>1900592.4443014737</v>
      </c>
      <c r="P6" s="86"/>
      <c r="R6" s="83"/>
    </row>
    <row r="7" spans="1:18" s="5" customFormat="1" ht="23.45" customHeight="1" x14ac:dyDescent="0.25">
      <c r="A7" s="23">
        <v>5</v>
      </c>
      <c r="B7" s="95" t="s">
        <v>177</v>
      </c>
      <c r="C7" s="14" t="s">
        <v>178</v>
      </c>
      <c r="D7" s="4" t="s">
        <v>0</v>
      </c>
      <c r="E7" s="4" t="s">
        <v>1</v>
      </c>
      <c r="F7" s="4" t="s">
        <v>5</v>
      </c>
      <c r="G7" s="101">
        <v>9822</v>
      </c>
      <c r="H7" s="15"/>
      <c r="I7" s="15"/>
      <c r="J7" s="38" t="s">
        <v>9</v>
      </c>
      <c r="K7" s="101">
        <v>175</v>
      </c>
      <c r="L7" s="101">
        <v>11613.1943022207</v>
      </c>
      <c r="M7" s="101">
        <v>16000</v>
      </c>
      <c r="N7" s="101">
        <v>13374.774863745421</v>
      </c>
      <c r="O7" s="101">
        <v>2340585.6011554487</v>
      </c>
      <c r="P7" s="78"/>
      <c r="R7" s="83"/>
    </row>
    <row r="8" spans="1:18" s="5" customFormat="1" ht="23.45" customHeight="1" x14ac:dyDescent="0.25">
      <c r="A8" s="84">
        <v>6</v>
      </c>
      <c r="B8" s="95" t="s">
        <v>179</v>
      </c>
      <c r="C8" s="85" t="s">
        <v>180</v>
      </c>
      <c r="D8" s="86" t="s">
        <v>3</v>
      </c>
      <c r="E8" s="86" t="s">
        <v>1</v>
      </c>
      <c r="F8" s="86" t="s">
        <v>5</v>
      </c>
      <c r="G8" s="102">
        <v>27000</v>
      </c>
      <c r="H8" s="87"/>
      <c r="I8" s="87"/>
      <c r="J8" s="88" t="s">
        <v>9</v>
      </c>
      <c r="K8" s="102">
        <v>446</v>
      </c>
      <c r="L8" s="102">
        <v>1875</v>
      </c>
      <c r="M8" s="102">
        <v>2500</v>
      </c>
      <c r="N8" s="102">
        <v>1939.4618834080718</v>
      </c>
      <c r="O8" s="102">
        <v>865000</v>
      </c>
      <c r="P8" s="86"/>
      <c r="R8" s="83"/>
    </row>
    <row r="9" spans="1:18" s="5" customFormat="1" ht="23.45" customHeight="1" x14ac:dyDescent="0.25">
      <c r="A9" s="23">
        <v>7</v>
      </c>
      <c r="B9" s="95" t="s">
        <v>181</v>
      </c>
      <c r="C9" s="14" t="s">
        <v>182</v>
      </c>
      <c r="D9" s="4" t="s">
        <v>0</v>
      </c>
      <c r="E9" s="4" t="s">
        <v>1</v>
      </c>
      <c r="F9" s="4" t="s">
        <v>5</v>
      </c>
      <c r="G9" s="101">
        <v>59689</v>
      </c>
      <c r="H9" s="15"/>
      <c r="I9" s="15"/>
      <c r="J9" s="38" t="s">
        <v>6</v>
      </c>
      <c r="K9" s="101">
        <v>59689</v>
      </c>
      <c r="L9" s="101">
        <v>26.666666666666668</v>
      </c>
      <c r="M9" s="101">
        <v>80.661029525471278</v>
      </c>
      <c r="N9" s="101">
        <v>38.024645890807584</v>
      </c>
      <c r="O9" s="101">
        <v>2269653.0885764137</v>
      </c>
      <c r="P9" s="78"/>
      <c r="R9" s="83"/>
    </row>
    <row r="10" spans="1:18" s="5" customFormat="1" ht="23.45" customHeight="1" x14ac:dyDescent="0.25">
      <c r="A10" s="84">
        <v>8</v>
      </c>
      <c r="B10" s="95" t="s">
        <v>183</v>
      </c>
      <c r="C10" s="85" t="s">
        <v>184</v>
      </c>
      <c r="D10" s="86" t="s">
        <v>3</v>
      </c>
      <c r="E10" s="86" t="s">
        <v>1</v>
      </c>
      <c r="F10" s="86" t="s">
        <v>5</v>
      </c>
      <c r="G10" s="102">
        <v>13500</v>
      </c>
      <c r="H10" s="87"/>
      <c r="I10" s="87"/>
      <c r="J10" s="88" t="s">
        <v>6</v>
      </c>
      <c r="K10" s="102">
        <v>13500</v>
      </c>
      <c r="L10" s="102">
        <v>62.5</v>
      </c>
      <c r="M10" s="102">
        <v>76.666666666666671</v>
      </c>
      <c r="N10" s="102">
        <v>64.074074074074076</v>
      </c>
      <c r="O10" s="102">
        <v>865000</v>
      </c>
      <c r="P10" s="86"/>
      <c r="R10" s="83"/>
    </row>
    <row r="11" spans="1:18" s="5" customFormat="1" ht="23.45" customHeight="1" x14ac:dyDescent="0.25">
      <c r="A11" s="23">
        <v>9</v>
      </c>
      <c r="B11" s="95" t="s">
        <v>185</v>
      </c>
      <c r="C11" s="14" t="s">
        <v>186</v>
      </c>
      <c r="D11" s="4" t="s">
        <v>0</v>
      </c>
      <c r="E11" s="4" t="s">
        <v>4</v>
      </c>
      <c r="F11" s="4" t="s">
        <v>2</v>
      </c>
      <c r="G11" s="101">
        <v>13055</v>
      </c>
      <c r="H11" s="15"/>
      <c r="I11" s="15"/>
      <c r="J11" s="38" t="s">
        <v>10</v>
      </c>
      <c r="K11" s="101">
        <v>4800</v>
      </c>
      <c r="L11" s="101">
        <v>143.42629482071712</v>
      </c>
      <c r="M11" s="101">
        <v>348</v>
      </c>
      <c r="N11" s="101">
        <v>301.30002515975485</v>
      </c>
      <c r="O11" s="101">
        <v>1446240.1207668232</v>
      </c>
      <c r="P11" s="78"/>
      <c r="R11" s="83"/>
    </row>
    <row r="12" spans="1:18" s="5" customFormat="1" ht="23.45" customHeight="1" x14ac:dyDescent="0.25">
      <c r="A12" s="84">
        <v>10</v>
      </c>
      <c r="B12" s="95" t="s">
        <v>187</v>
      </c>
      <c r="C12" s="85" t="s">
        <v>188</v>
      </c>
      <c r="D12" s="86" t="s">
        <v>0</v>
      </c>
      <c r="E12" s="86" t="s">
        <v>4</v>
      </c>
      <c r="F12" s="86" t="s">
        <v>2</v>
      </c>
      <c r="G12" s="102">
        <v>28495</v>
      </c>
      <c r="H12" s="87"/>
      <c r="I12" s="87"/>
      <c r="J12" s="88" t="s">
        <v>9</v>
      </c>
      <c r="K12" s="102">
        <v>484</v>
      </c>
      <c r="L12" s="102">
        <v>1740</v>
      </c>
      <c r="M12" s="102">
        <v>15000</v>
      </c>
      <c r="N12" s="102">
        <v>2651.4944231365475</v>
      </c>
      <c r="O12" s="102">
        <v>1283323.300798089</v>
      </c>
      <c r="P12" s="86"/>
      <c r="R12" s="83"/>
    </row>
    <row r="13" spans="1:18" s="5" customFormat="1" ht="23.45" customHeight="1" x14ac:dyDescent="0.25">
      <c r="A13" s="23">
        <v>11</v>
      </c>
      <c r="B13" s="95" t="s">
        <v>189</v>
      </c>
      <c r="C13" s="14" t="s">
        <v>190</v>
      </c>
      <c r="D13" s="4" t="s">
        <v>0</v>
      </c>
      <c r="E13" s="4" t="s">
        <v>1</v>
      </c>
      <c r="F13" s="4" t="s">
        <v>5</v>
      </c>
      <c r="G13" s="101">
        <v>35991</v>
      </c>
      <c r="H13" s="15"/>
      <c r="I13" s="15"/>
      <c r="J13" s="38" t="s">
        <v>6</v>
      </c>
      <c r="K13" s="101">
        <v>35991</v>
      </c>
      <c r="L13" s="101">
        <v>16.666666666666668</v>
      </c>
      <c r="M13" s="101">
        <v>125.02062948694332</v>
      </c>
      <c r="N13" s="101">
        <v>23.964782962117049</v>
      </c>
      <c r="O13" s="101">
        <v>862516.50358955469</v>
      </c>
      <c r="P13" s="78"/>
      <c r="R13" s="83"/>
    </row>
    <row r="14" spans="1:18" ht="16.5" customHeight="1" x14ac:dyDescent="0.25">
      <c r="A14" s="23"/>
      <c r="B14" s="23"/>
      <c r="Q14" s="5"/>
    </row>
    <row r="15" spans="1:18" ht="23.45" customHeight="1" x14ac:dyDescent="0.25">
      <c r="A15" s="23"/>
      <c r="B15" s="23"/>
      <c r="G15" s="89">
        <f>MAX(G3:G13)</f>
        <v>156865</v>
      </c>
      <c r="H15" s="90"/>
      <c r="I15" s="90"/>
      <c r="J15" s="91"/>
      <c r="K15" s="89"/>
      <c r="L15" s="89"/>
      <c r="M15" s="89"/>
      <c r="N15" s="89"/>
      <c r="O15" s="89">
        <f>SUM(O3:O13)</f>
        <v>16929274.899999999</v>
      </c>
    </row>
    <row r="16" spans="1:18" ht="23.45" customHeight="1" x14ac:dyDescent="0.25">
      <c r="A16" s="23"/>
      <c r="B16" s="23"/>
      <c r="G16"/>
      <c r="H16"/>
      <c r="I16"/>
      <c r="J16"/>
      <c r="K16"/>
      <c r="L16"/>
      <c r="M16"/>
      <c r="N16"/>
      <c r="O16"/>
    </row>
    <row r="17" spans="1:2" ht="23.45" customHeight="1" x14ac:dyDescent="0.25"/>
    <row r="18" spans="1:2" ht="30.2" customHeight="1" x14ac:dyDescent="0.25"/>
    <row r="19" spans="1:2" ht="23.45" customHeight="1" x14ac:dyDescent="0.25"/>
    <row r="20" spans="1:2" ht="23.45" customHeight="1" x14ac:dyDescent="0.25"/>
    <row r="21" spans="1:2" ht="23.45" customHeight="1" x14ac:dyDescent="0.25"/>
    <row r="22" spans="1:2" ht="23.45" customHeight="1" x14ac:dyDescent="0.25"/>
    <row r="23" spans="1:2" ht="23.45" customHeight="1" x14ac:dyDescent="0.25"/>
    <row r="24" spans="1:2" ht="23.45" customHeight="1" x14ac:dyDescent="0.25">
      <c r="A24" s="23">
        <v>19</v>
      </c>
      <c r="B24" s="23"/>
    </row>
    <row r="25" spans="1:2" ht="23.45" customHeight="1" x14ac:dyDescent="0.25">
      <c r="A25" s="23">
        <v>20</v>
      </c>
      <c r="B25" s="23"/>
    </row>
    <row r="26" spans="1:2" x14ac:dyDescent="0.25"/>
    <row r="27" spans="1:2" x14ac:dyDescent="0.25"/>
    <row r="28" spans="1:2" x14ac:dyDescent="0.25"/>
    <row r="29" spans="1:2" x14ac:dyDescent="0.25"/>
  </sheetData>
  <mergeCells count="3">
    <mergeCell ref="G1:I1"/>
    <mergeCell ref="L1:N1"/>
    <mergeCell ref="D1:F1"/>
  </mergeCells>
  <phoneticPr fontId="7" type="noConversion"/>
  <pageMargins left="0.7" right="0.7" top="0.75" bottom="0.75" header="0.3" footer="0.3"/>
  <pageSetup orientation="portrait" horizontalDpi="1200" verticalDpi="1200" r:id="rId1"/>
  <customProperties>
    <customPr name="layoutContexts" r:id="rId2"/>
  </customProperties>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94BC61F0-E993-4A12-9C1B-5E87D9EEBBC2}">
          <x14:formula1>
            <xm:f>Gears!$I$2:$I$10</xm:f>
          </x14:formula1>
          <xm:sqref>J24:J26 J3:J15</xm:sqref>
        </x14:dataValidation>
        <x14:dataValidation type="list" allowBlank="1" showInputMessage="1" showErrorMessage="1" xr:uid="{0B05F490-F71E-44F1-B68C-25ED728AC4EE}">
          <x14:formula1>
            <xm:f>Gears!$C$1:$C$2</xm:f>
          </x14:formula1>
          <xm:sqref>D24:D25 D3:D16</xm:sqref>
        </x14:dataValidation>
        <x14:dataValidation type="list" allowBlank="1" showInputMessage="1" showErrorMessage="1" xr:uid="{A39FDC48-8154-4EAE-BDEC-580B56282B3F}">
          <x14:formula1>
            <xm:f>Gears!$E$1:$E$2</xm:f>
          </x14:formula1>
          <xm:sqref>E24:E25 E3:E16</xm:sqref>
        </x14:dataValidation>
        <x14:dataValidation type="list" allowBlank="1" showInputMessage="1" showErrorMessage="1" xr:uid="{B79CF969-3083-4FFA-B950-4E7FFA405A7A}">
          <x14:formula1>
            <xm:f>Gears!$G$1:$G$2</xm:f>
          </x14:formula1>
          <xm:sqref>F24:F1048576 F3:F16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ED7DC-DE19-4EAD-B5C3-D8353788E7D4}">
  <sheetPr>
    <tabColor rgb="FFFF0000"/>
  </sheetPr>
  <dimension ref="A1:U132"/>
  <sheetViews>
    <sheetView zoomScale="90" zoomScaleNormal="90" workbookViewId="0">
      <pane xSplit="6" ySplit="3" topLeftCell="G75" activePane="bottomRight" state="frozenSplit"/>
      <selection pane="topRight" activeCell="G1" sqref="G1"/>
      <selection pane="bottomLeft" activeCell="A15" sqref="A15"/>
      <selection pane="bottomRight"/>
    </sheetView>
  </sheetViews>
  <sheetFormatPr defaultRowHeight="15" x14ac:dyDescent="0.25"/>
  <cols>
    <col min="1" max="1" width="19.85546875" customWidth="1"/>
    <col min="2" max="2" width="25.5703125" hidden="1" customWidth="1"/>
    <col min="3" max="3" width="14.5703125" hidden="1" customWidth="1"/>
    <col min="4" max="4" width="21.85546875" customWidth="1"/>
    <col min="5" max="5" width="25.5703125" customWidth="1"/>
    <col min="6" max="6" width="13.5703125" customWidth="1"/>
    <col min="7" max="7" width="15.5703125" style="80" customWidth="1"/>
    <col min="8" max="10" width="16.140625" style="80" customWidth="1"/>
    <col min="11" max="21" width="15.140625" customWidth="1"/>
  </cols>
  <sheetData>
    <row r="1" spans="1:21" s="10" customFormat="1" ht="18" customHeight="1" x14ac:dyDescent="0.25">
      <c r="A1" s="76" t="s">
        <v>191</v>
      </c>
      <c r="B1" s="76"/>
      <c r="C1" s="76"/>
      <c r="D1" s="76" t="s">
        <v>192</v>
      </c>
      <c r="E1" s="76"/>
      <c r="F1" s="77"/>
      <c r="G1" s="92" t="s">
        <v>193</v>
      </c>
      <c r="H1" s="92" t="s">
        <v>164</v>
      </c>
      <c r="I1" s="98" t="s">
        <v>194</v>
      </c>
      <c r="J1" s="99" t="s">
        <v>195</v>
      </c>
      <c r="K1" s="199" t="s">
        <v>196</v>
      </c>
      <c r="L1" s="200"/>
      <c r="M1" s="200"/>
      <c r="N1" s="200"/>
      <c r="O1" s="200"/>
      <c r="P1" s="200"/>
      <c r="Q1" s="200"/>
      <c r="R1" s="200"/>
      <c r="S1" s="200"/>
      <c r="T1" s="200"/>
      <c r="U1" s="200"/>
    </row>
    <row r="2" spans="1:21" ht="56.25" x14ac:dyDescent="0.25">
      <c r="A2" s="6" t="s">
        <v>197</v>
      </c>
      <c r="B2" s="6" t="s">
        <v>198</v>
      </c>
      <c r="C2" s="6" t="s">
        <v>199</v>
      </c>
      <c r="D2" s="6" t="s">
        <v>197</v>
      </c>
      <c r="E2" s="6" t="s">
        <v>198</v>
      </c>
      <c r="F2" s="6" t="s">
        <v>199</v>
      </c>
      <c r="G2" s="92" t="s">
        <v>200</v>
      </c>
      <c r="H2" s="92" t="s">
        <v>161</v>
      </c>
      <c r="I2" s="97" t="s">
        <v>164</v>
      </c>
      <c r="J2" s="97" t="s">
        <v>164</v>
      </c>
      <c r="K2" s="94" t="s">
        <v>170</v>
      </c>
      <c r="L2" s="94" t="s">
        <v>172</v>
      </c>
      <c r="M2" s="94" t="s">
        <v>174</v>
      </c>
      <c r="N2" s="94" t="s">
        <v>201</v>
      </c>
      <c r="O2" s="94" t="s">
        <v>178</v>
      </c>
      <c r="P2" s="94" t="s">
        <v>180</v>
      </c>
      <c r="Q2" s="94" t="s">
        <v>182</v>
      </c>
      <c r="R2" s="94" t="s">
        <v>184</v>
      </c>
      <c r="S2" s="94" t="s">
        <v>186</v>
      </c>
      <c r="T2" s="94" t="s">
        <v>188</v>
      </c>
      <c r="U2" s="94" t="s">
        <v>202</v>
      </c>
    </row>
    <row r="3" spans="1:21" s="10" customFormat="1" ht="20.25" customHeight="1" x14ac:dyDescent="0.25">
      <c r="A3" s="11" t="s">
        <v>203</v>
      </c>
      <c r="B3" s="11" t="s">
        <v>204</v>
      </c>
      <c r="C3" s="11" t="s">
        <v>205</v>
      </c>
      <c r="D3" s="11" t="s">
        <v>206</v>
      </c>
      <c r="E3" s="11" t="s">
        <v>207</v>
      </c>
      <c r="F3" s="11" t="s">
        <v>208</v>
      </c>
      <c r="G3" s="93" t="s">
        <v>209</v>
      </c>
      <c r="H3" s="93" t="s">
        <v>164</v>
      </c>
      <c r="I3" s="100" t="s">
        <v>210</v>
      </c>
      <c r="J3" s="100" t="s">
        <v>211</v>
      </c>
      <c r="K3" s="96" t="s">
        <v>169</v>
      </c>
      <c r="L3" s="96" t="s">
        <v>171</v>
      </c>
      <c r="M3" s="96" t="s">
        <v>173</v>
      </c>
      <c r="N3" s="96" t="s">
        <v>175</v>
      </c>
      <c r="O3" s="96" t="s">
        <v>177</v>
      </c>
      <c r="P3" s="96" t="s">
        <v>179</v>
      </c>
      <c r="Q3" s="96" t="s">
        <v>181</v>
      </c>
      <c r="R3" s="96" t="s">
        <v>183</v>
      </c>
      <c r="S3" s="96" t="s">
        <v>185</v>
      </c>
      <c r="T3" s="96" t="s">
        <v>187</v>
      </c>
      <c r="U3" s="96" t="s">
        <v>189</v>
      </c>
    </row>
    <row r="4" spans="1:21" x14ac:dyDescent="0.25">
      <c r="A4" t="s">
        <v>212</v>
      </c>
      <c r="B4" t="s">
        <v>213</v>
      </c>
      <c r="C4" t="s">
        <v>214</v>
      </c>
      <c r="D4" t="s">
        <v>215</v>
      </c>
      <c r="E4" t="s">
        <v>216</v>
      </c>
      <c r="F4" t="s">
        <v>217</v>
      </c>
      <c r="G4" s="80">
        <v>7158</v>
      </c>
      <c r="H4" s="80">
        <v>5439</v>
      </c>
      <c r="I4" s="80">
        <f>MAX(idp[[#This Row],[CC101]:[CC106-IK]])</f>
        <v>5439</v>
      </c>
      <c r="J4" s="80">
        <f>MAX(idp[[#This Row],[CC201]:[CC203]])</f>
        <v>1248</v>
      </c>
      <c r="K4" s="80">
        <v>2305</v>
      </c>
      <c r="L4" s="80">
        <v>1425</v>
      </c>
      <c r="M4" s="80"/>
      <c r="N4" s="80">
        <v>5439</v>
      </c>
      <c r="O4" s="80">
        <v>341</v>
      </c>
      <c r="P4" s="80">
        <v>936</v>
      </c>
      <c r="Q4" s="80">
        <v>2070</v>
      </c>
      <c r="R4" s="80">
        <v>468</v>
      </c>
      <c r="S4" s="80">
        <v>453</v>
      </c>
      <c r="T4" s="80"/>
      <c r="U4" s="80">
        <v>1248</v>
      </c>
    </row>
    <row r="5" spans="1:21" x14ac:dyDescent="0.25">
      <c r="A5" t="s">
        <v>212</v>
      </c>
      <c r="B5" t="s">
        <v>213</v>
      </c>
      <c r="C5" t="s">
        <v>214</v>
      </c>
      <c r="D5" t="s">
        <v>218</v>
      </c>
      <c r="E5" t="s">
        <v>219</v>
      </c>
      <c r="F5" t="s">
        <v>220</v>
      </c>
      <c r="G5" s="80">
        <v>998</v>
      </c>
      <c r="H5" s="80">
        <v>262</v>
      </c>
      <c r="I5" s="80">
        <f>MAX(idp[[#This Row],[CC101]:[CC106-IK]])</f>
        <v>262</v>
      </c>
      <c r="J5" s="80">
        <f>MAX(idp[[#This Row],[CC201]:[CC203]])</f>
        <v>60</v>
      </c>
      <c r="K5" s="80">
        <v>111</v>
      </c>
      <c r="L5" s="80">
        <v>69</v>
      </c>
      <c r="M5" s="80"/>
      <c r="N5" s="80">
        <v>262</v>
      </c>
      <c r="O5" s="80">
        <v>16</v>
      </c>
      <c r="P5" s="80">
        <v>45</v>
      </c>
      <c r="Q5" s="80">
        <v>100</v>
      </c>
      <c r="R5" s="80">
        <v>23</v>
      </c>
      <c r="S5" s="80">
        <v>22</v>
      </c>
      <c r="T5" s="80"/>
      <c r="U5" s="80">
        <v>60</v>
      </c>
    </row>
    <row r="6" spans="1:21" x14ac:dyDescent="0.25">
      <c r="A6" t="s">
        <v>212</v>
      </c>
      <c r="B6" t="s">
        <v>213</v>
      </c>
      <c r="C6" t="s">
        <v>214</v>
      </c>
      <c r="D6" t="s">
        <v>221</v>
      </c>
      <c r="E6" t="s">
        <v>222</v>
      </c>
      <c r="F6" t="s">
        <v>223</v>
      </c>
      <c r="G6" s="80">
        <v>735</v>
      </c>
      <c r="H6" s="80">
        <v>603</v>
      </c>
      <c r="I6" s="80">
        <f>MAX(idp[[#This Row],[CC101]:[CC106-IK]])</f>
        <v>603</v>
      </c>
      <c r="J6" s="80">
        <f>MAX(idp[[#This Row],[CC201]:[CC203]])</f>
        <v>138</v>
      </c>
      <c r="K6" s="80">
        <v>256</v>
      </c>
      <c r="L6" s="80">
        <v>158</v>
      </c>
      <c r="M6" s="80"/>
      <c r="N6" s="80">
        <v>603</v>
      </c>
      <c r="O6" s="80">
        <v>38</v>
      </c>
      <c r="P6" s="80">
        <v>104</v>
      </c>
      <c r="Q6" s="80">
        <v>229</v>
      </c>
      <c r="R6" s="80">
        <v>52</v>
      </c>
      <c r="S6" s="80">
        <v>50</v>
      </c>
      <c r="T6" s="80"/>
      <c r="U6" s="80">
        <v>138</v>
      </c>
    </row>
    <row r="7" spans="1:21" x14ac:dyDescent="0.25">
      <c r="A7" t="s">
        <v>212</v>
      </c>
      <c r="B7" t="s">
        <v>213</v>
      </c>
      <c r="C7" t="s">
        <v>214</v>
      </c>
      <c r="D7" t="s">
        <v>224</v>
      </c>
      <c r="E7" t="s">
        <v>225</v>
      </c>
      <c r="F7" t="s">
        <v>226</v>
      </c>
      <c r="G7" s="80">
        <v>526</v>
      </c>
      <c r="H7" s="80">
        <v>375</v>
      </c>
      <c r="I7" s="80">
        <f>MAX(idp[[#This Row],[CC101]:[CC106-IK]])</f>
        <v>375</v>
      </c>
      <c r="J7" s="80">
        <f>MAX(idp[[#This Row],[CC201]:[CC203]])</f>
        <v>86</v>
      </c>
      <c r="K7" s="80">
        <v>159</v>
      </c>
      <c r="L7" s="80">
        <v>98</v>
      </c>
      <c r="M7" s="80"/>
      <c r="N7" s="80">
        <v>375</v>
      </c>
      <c r="O7" s="80">
        <v>23</v>
      </c>
      <c r="P7" s="80">
        <v>65</v>
      </c>
      <c r="Q7" s="80">
        <v>143</v>
      </c>
      <c r="R7" s="80">
        <v>32</v>
      </c>
      <c r="S7" s="80">
        <v>31</v>
      </c>
      <c r="T7" s="80"/>
      <c r="U7" s="80">
        <v>86</v>
      </c>
    </row>
    <row r="8" spans="1:21" x14ac:dyDescent="0.25">
      <c r="A8" t="s">
        <v>212</v>
      </c>
      <c r="B8" t="s">
        <v>213</v>
      </c>
      <c r="C8" t="s">
        <v>214</v>
      </c>
      <c r="D8" t="s">
        <v>227</v>
      </c>
      <c r="E8" t="s">
        <v>228</v>
      </c>
      <c r="F8" t="s">
        <v>229</v>
      </c>
      <c r="G8" s="80">
        <v>1145</v>
      </c>
      <c r="H8" s="80">
        <v>613</v>
      </c>
      <c r="I8" s="80">
        <f>MAX(idp[[#This Row],[CC101]:[CC106-IK]])</f>
        <v>613</v>
      </c>
      <c r="J8" s="80">
        <f>MAX(idp[[#This Row],[CC201]:[CC203]])</f>
        <v>141</v>
      </c>
      <c r="K8" s="80">
        <v>260</v>
      </c>
      <c r="L8" s="80">
        <v>161</v>
      </c>
      <c r="M8" s="80"/>
      <c r="N8" s="80">
        <v>613</v>
      </c>
      <c r="O8" s="80">
        <v>38</v>
      </c>
      <c r="P8" s="80">
        <v>106</v>
      </c>
      <c r="Q8" s="80">
        <v>233</v>
      </c>
      <c r="R8" s="80">
        <v>53</v>
      </c>
      <c r="S8" s="80">
        <v>51</v>
      </c>
      <c r="T8" s="80"/>
      <c r="U8" s="80">
        <v>141</v>
      </c>
    </row>
    <row r="9" spans="1:21" x14ac:dyDescent="0.25">
      <c r="A9" t="s">
        <v>212</v>
      </c>
      <c r="B9" t="s">
        <v>213</v>
      </c>
      <c r="C9" t="s">
        <v>214</v>
      </c>
      <c r="D9" t="s">
        <v>230</v>
      </c>
      <c r="E9" t="s">
        <v>231</v>
      </c>
      <c r="F9" t="s">
        <v>232</v>
      </c>
      <c r="G9" s="80">
        <v>590</v>
      </c>
      <c r="H9" s="80">
        <v>463</v>
      </c>
      <c r="I9" s="80">
        <f>MAX(idp[[#This Row],[CC101]:[CC106-IK]])</f>
        <v>463</v>
      </c>
      <c r="J9" s="80">
        <f>MAX(idp[[#This Row],[CC201]:[CC203]])</f>
        <v>106</v>
      </c>
      <c r="K9" s="80">
        <v>196</v>
      </c>
      <c r="L9" s="80">
        <v>121</v>
      </c>
      <c r="M9" s="80"/>
      <c r="N9" s="80">
        <v>463</v>
      </c>
      <c r="O9" s="80">
        <v>29</v>
      </c>
      <c r="P9" s="80">
        <v>80</v>
      </c>
      <c r="Q9" s="80">
        <v>176</v>
      </c>
      <c r="R9" s="80">
        <v>40</v>
      </c>
      <c r="S9" s="80">
        <v>39</v>
      </c>
      <c r="T9" s="80"/>
      <c r="U9" s="80">
        <v>106</v>
      </c>
    </row>
    <row r="10" spans="1:21" x14ac:dyDescent="0.25">
      <c r="A10" t="s">
        <v>233</v>
      </c>
      <c r="B10" t="s">
        <v>234</v>
      </c>
      <c r="C10" t="s">
        <v>235</v>
      </c>
      <c r="D10" t="s">
        <v>236</v>
      </c>
      <c r="E10" t="s">
        <v>237</v>
      </c>
      <c r="F10" t="s">
        <v>238</v>
      </c>
      <c r="G10" s="80">
        <v>1788</v>
      </c>
      <c r="H10" s="80">
        <v>724</v>
      </c>
      <c r="I10" s="80">
        <f>MAX(idp[[#This Row],[CC101]:[CC106-IK]])</f>
        <v>724</v>
      </c>
      <c r="J10" s="80">
        <f>MAX(idp[[#This Row],[CC201]:[CC203]])</f>
        <v>166</v>
      </c>
      <c r="K10" s="80">
        <v>307</v>
      </c>
      <c r="L10" s="80">
        <v>190</v>
      </c>
      <c r="M10" s="80"/>
      <c r="N10" s="80">
        <v>724</v>
      </c>
      <c r="O10" s="80">
        <v>45</v>
      </c>
      <c r="P10" s="80">
        <v>125</v>
      </c>
      <c r="Q10" s="80">
        <v>275</v>
      </c>
      <c r="R10" s="80">
        <v>62</v>
      </c>
      <c r="S10" s="80">
        <v>60</v>
      </c>
      <c r="T10" s="80"/>
      <c r="U10" s="80">
        <v>166</v>
      </c>
    </row>
    <row r="11" spans="1:21" x14ac:dyDescent="0.25">
      <c r="A11" t="s">
        <v>233</v>
      </c>
      <c r="B11" t="s">
        <v>234</v>
      </c>
      <c r="C11" t="s">
        <v>235</v>
      </c>
      <c r="D11" t="s">
        <v>239</v>
      </c>
      <c r="E11" t="s">
        <v>240</v>
      </c>
      <c r="F11" t="s">
        <v>241</v>
      </c>
      <c r="G11" s="80">
        <v>451</v>
      </c>
      <c r="H11" s="80">
        <v>44</v>
      </c>
      <c r="I11" s="80">
        <f>MAX(idp[[#This Row],[CC101]:[CC106-IK]])</f>
        <v>44</v>
      </c>
      <c r="J11" s="80">
        <f>MAX(idp[[#This Row],[CC201]:[CC203]])</f>
        <v>10</v>
      </c>
      <c r="K11" s="80">
        <v>19</v>
      </c>
      <c r="L11" s="80">
        <v>12</v>
      </c>
      <c r="M11" s="80"/>
      <c r="N11" s="80">
        <v>44</v>
      </c>
      <c r="O11" s="80">
        <v>3</v>
      </c>
      <c r="P11" s="80">
        <v>8</v>
      </c>
      <c r="Q11" s="80">
        <v>17</v>
      </c>
      <c r="R11" s="80">
        <v>4</v>
      </c>
      <c r="S11" s="80">
        <v>4</v>
      </c>
      <c r="T11" s="80"/>
      <c r="U11" s="80">
        <v>10</v>
      </c>
    </row>
    <row r="12" spans="1:21" x14ac:dyDescent="0.25">
      <c r="A12" t="s">
        <v>233</v>
      </c>
      <c r="B12" t="s">
        <v>234</v>
      </c>
      <c r="C12" t="s">
        <v>235</v>
      </c>
      <c r="D12" t="s">
        <v>242</v>
      </c>
      <c r="E12" t="s">
        <v>243</v>
      </c>
      <c r="F12" t="s">
        <v>244</v>
      </c>
      <c r="G12" s="80">
        <v>1781</v>
      </c>
      <c r="H12" s="80">
        <v>703</v>
      </c>
      <c r="I12" s="80">
        <f>MAX(idp[[#This Row],[CC101]:[CC106-IK]])</f>
        <v>703</v>
      </c>
      <c r="J12" s="80">
        <f>MAX(idp[[#This Row],[CC201]:[CC203]])</f>
        <v>161</v>
      </c>
      <c r="K12" s="80">
        <v>298</v>
      </c>
      <c r="L12" s="80">
        <v>184</v>
      </c>
      <c r="M12" s="80"/>
      <c r="N12" s="80">
        <v>703</v>
      </c>
      <c r="O12" s="80">
        <v>44</v>
      </c>
      <c r="P12" s="80">
        <v>121</v>
      </c>
      <c r="Q12" s="80">
        <v>267</v>
      </c>
      <c r="R12" s="80">
        <v>61</v>
      </c>
      <c r="S12" s="80">
        <v>59</v>
      </c>
      <c r="T12" s="80"/>
      <c r="U12" s="80">
        <v>161</v>
      </c>
    </row>
    <row r="13" spans="1:21" x14ac:dyDescent="0.25">
      <c r="A13" t="s">
        <v>233</v>
      </c>
      <c r="B13" t="s">
        <v>234</v>
      </c>
      <c r="C13" t="s">
        <v>235</v>
      </c>
      <c r="D13" t="s">
        <v>245</v>
      </c>
      <c r="E13" t="s">
        <v>246</v>
      </c>
      <c r="F13" t="s">
        <v>247</v>
      </c>
      <c r="G13" s="80">
        <v>2761</v>
      </c>
      <c r="H13" s="80">
        <v>1263</v>
      </c>
      <c r="I13" s="80">
        <f>MAX(idp[[#This Row],[CC101]:[CC106-IK]])</f>
        <v>1263</v>
      </c>
      <c r="J13" s="80">
        <f>MAX(idp[[#This Row],[CC201]:[CC203]])</f>
        <v>290</v>
      </c>
      <c r="K13" s="80">
        <v>535</v>
      </c>
      <c r="L13" s="80">
        <v>331</v>
      </c>
      <c r="M13" s="80"/>
      <c r="N13" s="80">
        <v>1263</v>
      </c>
      <c r="O13" s="80">
        <v>79</v>
      </c>
      <c r="P13" s="80">
        <v>217</v>
      </c>
      <c r="Q13" s="80">
        <v>481</v>
      </c>
      <c r="R13" s="80">
        <v>109</v>
      </c>
      <c r="S13" s="80">
        <v>105</v>
      </c>
      <c r="T13" s="80"/>
      <c r="U13" s="80">
        <v>290</v>
      </c>
    </row>
    <row r="14" spans="1:21" x14ac:dyDescent="0.25">
      <c r="A14" t="s">
        <v>248</v>
      </c>
      <c r="B14" t="s">
        <v>249</v>
      </c>
      <c r="C14" t="s">
        <v>250</v>
      </c>
      <c r="D14" t="s">
        <v>251</v>
      </c>
      <c r="E14" t="s">
        <v>252</v>
      </c>
      <c r="F14" t="s">
        <v>253</v>
      </c>
      <c r="G14" s="80">
        <v>14662</v>
      </c>
      <c r="H14" s="80">
        <v>14662</v>
      </c>
      <c r="I14" s="80">
        <f>MAX(idp[[#This Row],[CC101]:[CC106-IK]])</f>
        <v>14662</v>
      </c>
      <c r="J14" s="80">
        <f>MAX(idp[[#This Row],[CC201]:[CC203]])</f>
        <v>3364</v>
      </c>
      <c r="K14" s="80">
        <v>6215</v>
      </c>
      <c r="L14" s="80">
        <v>3842</v>
      </c>
      <c r="M14" s="80"/>
      <c r="N14" s="80">
        <v>14662</v>
      </c>
      <c r="O14" s="80">
        <v>918</v>
      </c>
      <c r="P14" s="80">
        <v>2524</v>
      </c>
      <c r="Q14" s="80">
        <v>5579</v>
      </c>
      <c r="R14" s="80">
        <v>1262</v>
      </c>
      <c r="S14" s="80">
        <v>1220</v>
      </c>
      <c r="T14" s="80"/>
      <c r="U14" s="80">
        <v>3364</v>
      </c>
    </row>
    <row r="15" spans="1:21" x14ac:dyDescent="0.25">
      <c r="A15" t="s">
        <v>248</v>
      </c>
      <c r="B15" t="s">
        <v>249</v>
      </c>
      <c r="C15" t="s">
        <v>250</v>
      </c>
      <c r="D15" t="s">
        <v>254</v>
      </c>
      <c r="E15" t="s">
        <v>255</v>
      </c>
      <c r="F15" t="s">
        <v>256</v>
      </c>
      <c r="G15" s="80">
        <v>1636</v>
      </c>
      <c r="H15" s="80">
        <v>1367</v>
      </c>
      <c r="I15" s="80">
        <f>MAX(idp[[#This Row],[CC101]:[CC106-IK]])</f>
        <v>1367</v>
      </c>
      <c r="J15" s="80">
        <f>MAX(idp[[#This Row],[CC201]:[CC203]])</f>
        <v>314</v>
      </c>
      <c r="K15" s="80">
        <v>579</v>
      </c>
      <c r="L15" s="80">
        <v>358</v>
      </c>
      <c r="M15" s="80"/>
      <c r="N15" s="80">
        <v>1367</v>
      </c>
      <c r="O15" s="80">
        <v>86</v>
      </c>
      <c r="P15" s="80">
        <v>235</v>
      </c>
      <c r="Q15" s="80">
        <v>520</v>
      </c>
      <c r="R15" s="80">
        <v>118</v>
      </c>
      <c r="S15" s="80">
        <v>114</v>
      </c>
      <c r="T15" s="80"/>
      <c r="U15" s="80">
        <v>314</v>
      </c>
    </row>
    <row r="16" spans="1:21" x14ac:dyDescent="0.25">
      <c r="A16" t="s">
        <v>248</v>
      </c>
      <c r="B16" t="s">
        <v>249</v>
      </c>
      <c r="C16" t="s">
        <v>250</v>
      </c>
      <c r="D16" t="s">
        <v>257</v>
      </c>
      <c r="E16" t="s">
        <v>258</v>
      </c>
      <c r="F16" t="s">
        <v>259</v>
      </c>
      <c r="G16" s="80">
        <v>3106</v>
      </c>
      <c r="H16" s="80">
        <v>3106</v>
      </c>
      <c r="I16" s="80">
        <f>MAX(idp[[#This Row],[CC101]:[CC106-IK]])</f>
        <v>3106</v>
      </c>
      <c r="J16" s="80">
        <f>MAX(idp[[#This Row],[CC201]:[CC203]])</f>
        <v>713</v>
      </c>
      <c r="K16" s="80">
        <v>1317</v>
      </c>
      <c r="L16" s="80">
        <v>814</v>
      </c>
      <c r="M16" s="80"/>
      <c r="N16" s="80">
        <v>3106</v>
      </c>
      <c r="O16" s="80">
        <v>194</v>
      </c>
      <c r="P16" s="80">
        <v>535</v>
      </c>
      <c r="Q16" s="80">
        <v>1182</v>
      </c>
      <c r="R16" s="80">
        <v>267</v>
      </c>
      <c r="S16" s="80">
        <v>258</v>
      </c>
      <c r="T16" s="80"/>
      <c r="U16" s="80">
        <v>713</v>
      </c>
    </row>
    <row r="17" spans="1:21" x14ac:dyDescent="0.25">
      <c r="A17" t="s">
        <v>248</v>
      </c>
      <c r="B17" t="s">
        <v>249</v>
      </c>
      <c r="C17" t="s">
        <v>250</v>
      </c>
      <c r="D17" t="s">
        <v>260</v>
      </c>
      <c r="E17" t="s">
        <v>261</v>
      </c>
      <c r="F17" t="s">
        <v>262</v>
      </c>
      <c r="G17" s="80">
        <v>1037</v>
      </c>
      <c r="H17" s="80">
        <v>1037</v>
      </c>
      <c r="I17" s="80">
        <f>MAX(idp[[#This Row],[CC101]:[CC106-IK]])</f>
        <v>1037</v>
      </c>
      <c r="J17" s="80">
        <f>MAX(idp[[#This Row],[CC201]:[CC203]])</f>
        <v>238</v>
      </c>
      <c r="K17" s="80">
        <v>440</v>
      </c>
      <c r="L17" s="80">
        <v>272</v>
      </c>
      <c r="M17" s="80"/>
      <c r="N17" s="80">
        <v>1037</v>
      </c>
      <c r="O17" s="80">
        <v>65</v>
      </c>
      <c r="P17" s="80">
        <v>178</v>
      </c>
      <c r="Q17" s="80">
        <v>395</v>
      </c>
      <c r="R17" s="80">
        <v>89</v>
      </c>
      <c r="S17" s="80">
        <v>86</v>
      </c>
      <c r="T17" s="80"/>
      <c r="U17" s="80">
        <v>238</v>
      </c>
    </row>
    <row r="18" spans="1:21" x14ac:dyDescent="0.25">
      <c r="A18" t="s">
        <v>248</v>
      </c>
      <c r="B18" t="s">
        <v>249</v>
      </c>
      <c r="C18" t="s">
        <v>250</v>
      </c>
      <c r="D18" t="s">
        <v>263</v>
      </c>
      <c r="E18" t="s">
        <v>264</v>
      </c>
      <c r="F18" t="s">
        <v>265</v>
      </c>
      <c r="G18" s="80">
        <v>3763</v>
      </c>
      <c r="H18" s="80">
        <v>1657</v>
      </c>
      <c r="I18" s="80">
        <f>MAX(idp[[#This Row],[CC101]:[CC106-IK]])</f>
        <v>1657</v>
      </c>
      <c r="J18" s="80">
        <f>MAX(idp[[#This Row],[CC201]:[CC203]])</f>
        <v>380</v>
      </c>
      <c r="K18" s="80">
        <v>702</v>
      </c>
      <c r="L18" s="80">
        <v>434</v>
      </c>
      <c r="M18" s="80"/>
      <c r="N18" s="80">
        <v>1657</v>
      </c>
      <c r="O18" s="80">
        <v>104</v>
      </c>
      <c r="P18" s="80">
        <v>285</v>
      </c>
      <c r="Q18" s="80">
        <v>631</v>
      </c>
      <c r="R18" s="80">
        <v>143</v>
      </c>
      <c r="S18" s="80">
        <v>138</v>
      </c>
      <c r="T18" s="80"/>
      <c r="U18" s="80">
        <v>380</v>
      </c>
    </row>
    <row r="19" spans="1:21" x14ac:dyDescent="0.25">
      <c r="A19" t="s">
        <v>248</v>
      </c>
      <c r="B19" t="s">
        <v>249</v>
      </c>
      <c r="C19" t="s">
        <v>250</v>
      </c>
      <c r="D19" t="s">
        <v>266</v>
      </c>
      <c r="E19" t="s">
        <v>267</v>
      </c>
      <c r="F19" t="s">
        <v>268</v>
      </c>
      <c r="G19" s="80">
        <v>2657</v>
      </c>
      <c r="H19" s="80">
        <v>1615</v>
      </c>
      <c r="I19" s="80">
        <f>MAX(idp[[#This Row],[CC101]:[CC106-IK]])</f>
        <v>1615</v>
      </c>
      <c r="J19" s="80">
        <f>MAX(idp[[#This Row],[CC201]:[CC203]])</f>
        <v>371</v>
      </c>
      <c r="K19" s="80">
        <v>685</v>
      </c>
      <c r="L19" s="80">
        <v>423</v>
      </c>
      <c r="M19" s="80"/>
      <c r="N19" s="80">
        <v>1615</v>
      </c>
      <c r="O19" s="80">
        <v>101</v>
      </c>
      <c r="P19" s="80">
        <v>278</v>
      </c>
      <c r="Q19" s="80">
        <v>615</v>
      </c>
      <c r="R19" s="80">
        <v>139</v>
      </c>
      <c r="S19" s="80">
        <v>134</v>
      </c>
      <c r="T19" s="80"/>
      <c r="U19" s="80">
        <v>371</v>
      </c>
    </row>
    <row r="20" spans="1:21" x14ac:dyDescent="0.25">
      <c r="A20" t="s">
        <v>248</v>
      </c>
      <c r="B20" t="s">
        <v>249</v>
      </c>
      <c r="C20" t="s">
        <v>250</v>
      </c>
      <c r="D20" t="s">
        <v>269</v>
      </c>
      <c r="E20" t="s">
        <v>270</v>
      </c>
      <c r="F20" t="s">
        <v>271</v>
      </c>
      <c r="G20" s="80">
        <v>1603</v>
      </c>
      <c r="H20" s="80">
        <v>1603</v>
      </c>
      <c r="I20" s="80">
        <f>MAX(idp[[#This Row],[CC101]:[CC106-IK]])</f>
        <v>1603</v>
      </c>
      <c r="J20" s="80">
        <f>MAX(idp[[#This Row],[CC201]:[CC203]])</f>
        <v>368</v>
      </c>
      <c r="K20" s="80">
        <v>679</v>
      </c>
      <c r="L20" s="80">
        <v>420</v>
      </c>
      <c r="M20" s="80"/>
      <c r="N20" s="80">
        <v>1603</v>
      </c>
      <c r="O20" s="80">
        <v>100</v>
      </c>
      <c r="P20" s="80">
        <v>276</v>
      </c>
      <c r="Q20" s="80">
        <v>610</v>
      </c>
      <c r="R20" s="80">
        <v>138</v>
      </c>
      <c r="S20" s="80">
        <v>133</v>
      </c>
      <c r="T20" s="80"/>
      <c r="U20" s="80">
        <v>368</v>
      </c>
    </row>
    <row r="21" spans="1:21" x14ac:dyDescent="0.25">
      <c r="A21" t="s">
        <v>272</v>
      </c>
      <c r="B21" t="s">
        <v>273</v>
      </c>
      <c r="C21" t="s">
        <v>274</v>
      </c>
      <c r="D21" t="s">
        <v>275</v>
      </c>
      <c r="E21" t="s">
        <v>276</v>
      </c>
      <c r="F21" t="s">
        <v>277</v>
      </c>
      <c r="G21" s="80">
        <v>0</v>
      </c>
      <c r="H21" s="80">
        <v>0</v>
      </c>
      <c r="I21" s="80">
        <f>MAX(idp[[#This Row],[CC101]:[CC106-IK]])</f>
        <v>0</v>
      </c>
      <c r="J21" s="80">
        <f>MAX(idp[[#This Row],[CC201]:[CC203]])</f>
        <v>0</v>
      </c>
      <c r="K21" s="80">
        <v>0</v>
      </c>
      <c r="L21" s="80">
        <v>0</v>
      </c>
      <c r="M21" s="80"/>
      <c r="N21" s="80">
        <v>0</v>
      </c>
      <c r="O21" s="80">
        <v>0</v>
      </c>
      <c r="P21" s="80">
        <v>0</v>
      </c>
      <c r="Q21" s="80">
        <v>0</v>
      </c>
      <c r="R21" s="80">
        <v>0</v>
      </c>
      <c r="S21" s="80">
        <v>0</v>
      </c>
      <c r="T21" s="80"/>
      <c r="U21" s="80">
        <v>0</v>
      </c>
    </row>
    <row r="22" spans="1:21" x14ac:dyDescent="0.25">
      <c r="A22" t="s">
        <v>272</v>
      </c>
      <c r="B22" t="s">
        <v>273</v>
      </c>
      <c r="C22" t="s">
        <v>274</v>
      </c>
      <c r="D22" t="s">
        <v>278</v>
      </c>
      <c r="E22" t="s">
        <v>279</v>
      </c>
      <c r="F22" t="s">
        <v>280</v>
      </c>
      <c r="G22" s="80">
        <v>0</v>
      </c>
      <c r="H22" s="80">
        <v>0</v>
      </c>
      <c r="I22" s="80">
        <f>MAX(idp[[#This Row],[CC101]:[CC106-IK]])</f>
        <v>0</v>
      </c>
      <c r="J22" s="80">
        <f>MAX(idp[[#This Row],[CC201]:[CC203]])</f>
        <v>0</v>
      </c>
      <c r="K22" s="80">
        <v>0</v>
      </c>
      <c r="L22" s="80">
        <v>0</v>
      </c>
      <c r="M22" s="80"/>
      <c r="N22" s="80">
        <v>0</v>
      </c>
      <c r="O22" s="80">
        <v>0</v>
      </c>
      <c r="P22" s="80">
        <v>0</v>
      </c>
      <c r="Q22" s="80">
        <v>0</v>
      </c>
      <c r="R22" s="80">
        <v>0</v>
      </c>
      <c r="S22" s="80">
        <v>0</v>
      </c>
      <c r="T22" s="80"/>
      <c r="U22" s="80">
        <v>0</v>
      </c>
    </row>
    <row r="23" spans="1:21" x14ac:dyDescent="0.25">
      <c r="A23" t="s">
        <v>272</v>
      </c>
      <c r="B23" t="s">
        <v>273</v>
      </c>
      <c r="C23" t="s">
        <v>274</v>
      </c>
      <c r="D23" t="s">
        <v>281</v>
      </c>
      <c r="E23" t="s">
        <v>282</v>
      </c>
      <c r="F23" t="s">
        <v>283</v>
      </c>
      <c r="G23" s="80">
        <v>0</v>
      </c>
      <c r="H23" s="80">
        <v>0</v>
      </c>
      <c r="I23" s="80">
        <f>MAX(idp[[#This Row],[CC101]:[CC106-IK]])</f>
        <v>0</v>
      </c>
      <c r="J23" s="80">
        <f>MAX(idp[[#This Row],[CC201]:[CC203]])</f>
        <v>0</v>
      </c>
      <c r="K23" s="80">
        <v>0</v>
      </c>
      <c r="L23" s="80">
        <v>0</v>
      </c>
      <c r="M23" s="80"/>
      <c r="N23" s="80">
        <v>0</v>
      </c>
      <c r="O23" s="80">
        <v>0</v>
      </c>
      <c r="P23" s="80">
        <v>0</v>
      </c>
      <c r="Q23" s="80">
        <v>0</v>
      </c>
      <c r="R23" s="80">
        <v>0</v>
      </c>
      <c r="S23" s="80">
        <v>0</v>
      </c>
      <c r="T23" s="80"/>
      <c r="U23" s="80">
        <v>0</v>
      </c>
    </row>
    <row r="24" spans="1:21" x14ac:dyDescent="0.25">
      <c r="A24" t="s">
        <v>272</v>
      </c>
      <c r="B24" t="s">
        <v>273</v>
      </c>
      <c r="C24" t="s">
        <v>274</v>
      </c>
      <c r="D24" t="s">
        <v>284</v>
      </c>
      <c r="E24" t="s">
        <v>285</v>
      </c>
      <c r="F24" t="s">
        <v>286</v>
      </c>
      <c r="G24" s="80">
        <v>0</v>
      </c>
      <c r="H24" s="80">
        <v>0</v>
      </c>
      <c r="I24" s="80">
        <f>MAX(idp[[#This Row],[CC101]:[CC106-IK]])</f>
        <v>0</v>
      </c>
      <c r="J24" s="80">
        <f>MAX(idp[[#This Row],[CC201]:[CC203]])</f>
        <v>0</v>
      </c>
      <c r="K24" s="80">
        <v>0</v>
      </c>
      <c r="L24" s="80">
        <v>0</v>
      </c>
      <c r="M24" s="80"/>
      <c r="N24" s="80">
        <v>0</v>
      </c>
      <c r="O24" s="80">
        <v>0</v>
      </c>
      <c r="P24" s="80">
        <v>0</v>
      </c>
      <c r="Q24" s="80">
        <v>0</v>
      </c>
      <c r="R24" s="80">
        <v>0</v>
      </c>
      <c r="S24" s="80">
        <v>0</v>
      </c>
      <c r="T24" s="80"/>
      <c r="U24" s="80">
        <v>0</v>
      </c>
    </row>
    <row r="25" spans="1:21" x14ac:dyDescent="0.25">
      <c r="A25" t="s">
        <v>272</v>
      </c>
      <c r="B25" t="s">
        <v>273</v>
      </c>
      <c r="C25" t="s">
        <v>274</v>
      </c>
      <c r="D25" t="s">
        <v>287</v>
      </c>
      <c r="E25" t="s">
        <v>288</v>
      </c>
      <c r="F25" t="s">
        <v>289</v>
      </c>
      <c r="G25" s="80">
        <v>0</v>
      </c>
      <c r="H25" s="80">
        <v>0</v>
      </c>
      <c r="I25" s="80">
        <f>MAX(idp[[#This Row],[CC101]:[CC106-IK]])</f>
        <v>0</v>
      </c>
      <c r="J25" s="80">
        <f>MAX(idp[[#This Row],[CC201]:[CC203]])</f>
        <v>0</v>
      </c>
      <c r="K25" s="80">
        <v>0</v>
      </c>
      <c r="L25" s="80">
        <v>0</v>
      </c>
      <c r="M25" s="80"/>
      <c r="N25" s="80">
        <v>0</v>
      </c>
      <c r="O25" s="80">
        <v>0</v>
      </c>
      <c r="P25" s="80">
        <v>0</v>
      </c>
      <c r="Q25" s="80">
        <v>0</v>
      </c>
      <c r="R25" s="80">
        <v>0</v>
      </c>
      <c r="S25" s="80">
        <v>0</v>
      </c>
      <c r="T25" s="80"/>
      <c r="U25" s="80">
        <v>0</v>
      </c>
    </row>
    <row r="26" spans="1:21" x14ac:dyDescent="0.25">
      <c r="A26" t="s">
        <v>272</v>
      </c>
      <c r="B26" t="s">
        <v>273</v>
      </c>
      <c r="C26" t="s">
        <v>274</v>
      </c>
      <c r="D26" t="s">
        <v>290</v>
      </c>
      <c r="E26" t="s">
        <v>291</v>
      </c>
      <c r="F26" t="s">
        <v>292</v>
      </c>
      <c r="G26" s="80">
        <v>357</v>
      </c>
      <c r="H26" s="80">
        <v>357</v>
      </c>
      <c r="I26" s="80">
        <f>MAX(idp[[#This Row],[CC101]:[CC106-IK]])</f>
        <v>357</v>
      </c>
      <c r="J26" s="80">
        <f>MAX(idp[[#This Row],[CC201]:[CC203]])</f>
        <v>82</v>
      </c>
      <c r="K26" s="80">
        <v>151</v>
      </c>
      <c r="L26" s="80">
        <v>94</v>
      </c>
      <c r="M26" s="80"/>
      <c r="N26" s="80">
        <v>357</v>
      </c>
      <c r="O26" s="80">
        <v>22</v>
      </c>
      <c r="P26" s="80">
        <v>61</v>
      </c>
      <c r="Q26" s="80">
        <v>136</v>
      </c>
      <c r="R26" s="80">
        <v>31</v>
      </c>
      <c r="S26" s="80">
        <v>30</v>
      </c>
      <c r="T26" s="80"/>
      <c r="U26" s="80">
        <v>82</v>
      </c>
    </row>
    <row r="27" spans="1:21" x14ac:dyDescent="0.25">
      <c r="A27" t="s">
        <v>272</v>
      </c>
      <c r="B27" t="s">
        <v>273</v>
      </c>
      <c r="C27" t="s">
        <v>274</v>
      </c>
      <c r="D27" t="s">
        <v>293</v>
      </c>
      <c r="E27" t="s">
        <v>294</v>
      </c>
      <c r="F27" t="s">
        <v>295</v>
      </c>
      <c r="G27" s="80">
        <v>0</v>
      </c>
      <c r="H27" s="80">
        <v>0</v>
      </c>
      <c r="I27" s="80">
        <f>MAX(idp[[#This Row],[CC101]:[CC106-IK]])</f>
        <v>0</v>
      </c>
      <c r="J27" s="80">
        <f>MAX(idp[[#This Row],[CC201]:[CC203]])</f>
        <v>0</v>
      </c>
      <c r="K27" s="80">
        <v>0</v>
      </c>
      <c r="L27" s="80">
        <v>0</v>
      </c>
      <c r="M27" s="80"/>
      <c r="N27" s="80">
        <v>0</v>
      </c>
      <c r="O27" s="80">
        <v>0</v>
      </c>
      <c r="P27" s="80">
        <v>0</v>
      </c>
      <c r="Q27" s="80">
        <v>0</v>
      </c>
      <c r="R27" s="80">
        <v>0</v>
      </c>
      <c r="S27" s="80">
        <v>0</v>
      </c>
      <c r="T27" s="80"/>
      <c r="U27" s="80">
        <v>0</v>
      </c>
    </row>
    <row r="28" spans="1:21" x14ac:dyDescent="0.25">
      <c r="A28" t="s">
        <v>272</v>
      </c>
      <c r="B28" t="s">
        <v>273</v>
      </c>
      <c r="C28" t="s">
        <v>274</v>
      </c>
      <c r="D28" t="s">
        <v>296</v>
      </c>
      <c r="E28" t="s">
        <v>297</v>
      </c>
      <c r="F28" t="s">
        <v>298</v>
      </c>
      <c r="G28" s="80">
        <v>1520</v>
      </c>
      <c r="H28" s="80">
        <v>999</v>
      </c>
      <c r="I28" s="80">
        <f>MAX(idp[[#This Row],[CC101]:[CC106-IK]])</f>
        <v>999</v>
      </c>
      <c r="J28" s="80">
        <f>MAX(idp[[#This Row],[CC201]:[CC203]])</f>
        <v>229</v>
      </c>
      <c r="K28" s="80">
        <v>423</v>
      </c>
      <c r="L28" s="80">
        <v>262</v>
      </c>
      <c r="M28" s="80"/>
      <c r="N28" s="80">
        <v>999</v>
      </c>
      <c r="O28" s="80">
        <v>63</v>
      </c>
      <c r="P28" s="80">
        <v>172</v>
      </c>
      <c r="Q28" s="80">
        <v>380</v>
      </c>
      <c r="R28" s="80">
        <v>86</v>
      </c>
      <c r="S28" s="80">
        <v>83</v>
      </c>
      <c r="T28" s="80"/>
      <c r="U28" s="80">
        <v>229</v>
      </c>
    </row>
    <row r="29" spans="1:21" x14ac:dyDescent="0.25">
      <c r="A29" t="s">
        <v>299</v>
      </c>
      <c r="B29" t="s">
        <v>300</v>
      </c>
      <c r="C29" t="s">
        <v>301</v>
      </c>
      <c r="D29" t="s">
        <v>302</v>
      </c>
      <c r="E29" t="s">
        <v>303</v>
      </c>
      <c r="F29" t="s">
        <v>304</v>
      </c>
      <c r="G29" s="80">
        <v>835</v>
      </c>
      <c r="H29" s="80">
        <v>247</v>
      </c>
      <c r="I29" s="80">
        <f>MAX(idp[[#This Row],[CC101]:[CC106-IK]])</f>
        <v>247</v>
      </c>
      <c r="J29" s="80">
        <f>MAX(idp[[#This Row],[CC201]:[CC203]])</f>
        <v>57</v>
      </c>
      <c r="K29" s="80">
        <v>105</v>
      </c>
      <c r="L29" s="80">
        <v>65</v>
      </c>
      <c r="M29" s="80"/>
      <c r="N29" s="80">
        <v>247</v>
      </c>
      <c r="O29" s="80">
        <v>15</v>
      </c>
      <c r="P29" s="80">
        <v>43</v>
      </c>
      <c r="Q29" s="80">
        <v>94</v>
      </c>
      <c r="R29" s="80">
        <v>21</v>
      </c>
      <c r="S29" s="80">
        <v>21</v>
      </c>
      <c r="T29" s="80"/>
      <c r="U29" s="80">
        <v>57</v>
      </c>
    </row>
    <row r="30" spans="1:21" x14ac:dyDescent="0.25">
      <c r="A30" t="s">
        <v>299</v>
      </c>
      <c r="B30" t="s">
        <v>300</v>
      </c>
      <c r="C30" t="s">
        <v>301</v>
      </c>
      <c r="D30" t="s">
        <v>305</v>
      </c>
      <c r="E30" t="s">
        <v>306</v>
      </c>
      <c r="F30" t="s">
        <v>307</v>
      </c>
      <c r="G30" s="80">
        <v>1706</v>
      </c>
      <c r="H30" s="80">
        <v>262</v>
      </c>
      <c r="I30" s="80">
        <f>MAX(idp[[#This Row],[CC101]:[CC106-IK]])</f>
        <v>262</v>
      </c>
      <c r="J30" s="80">
        <f>MAX(idp[[#This Row],[CC201]:[CC203]])</f>
        <v>60</v>
      </c>
      <c r="K30" s="80">
        <v>111</v>
      </c>
      <c r="L30" s="80">
        <v>69</v>
      </c>
      <c r="M30" s="80"/>
      <c r="N30" s="80">
        <v>262</v>
      </c>
      <c r="O30" s="80">
        <v>16</v>
      </c>
      <c r="P30" s="80">
        <v>45</v>
      </c>
      <c r="Q30" s="80">
        <v>100</v>
      </c>
      <c r="R30" s="80">
        <v>23</v>
      </c>
      <c r="S30" s="80">
        <v>22</v>
      </c>
      <c r="T30" s="80"/>
      <c r="U30" s="80">
        <v>60</v>
      </c>
    </row>
    <row r="31" spans="1:21" x14ac:dyDescent="0.25">
      <c r="A31" t="s">
        <v>299</v>
      </c>
      <c r="B31" t="s">
        <v>300</v>
      </c>
      <c r="C31" t="s">
        <v>301</v>
      </c>
      <c r="D31" t="s">
        <v>308</v>
      </c>
      <c r="E31" t="s">
        <v>309</v>
      </c>
      <c r="F31" t="s">
        <v>310</v>
      </c>
      <c r="G31" s="80">
        <v>292</v>
      </c>
      <c r="H31" s="80">
        <v>159</v>
      </c>
      <c r="I31" s="80">
        <f>MAX(idp[[#This Row],[CC101]:[CC106-IK]])</f>
        <v>159</v>
      </c>
      <c r="J31" s="80">
        <f>MAX(idp[[#This Row],[CC201]:[CC203]])</f>
        <v>36</v>
      </c>
      <c r="K31" s="80">
        <v>67</v>
      </c>
      <c r="L31" s="80">
        <v>42</v>
      </c>
      <c r="M31" s="80"/>
      <c r="N31" s="80">
        <v>159</v>
      </c>
      <c r="O31" s="80">
        <v>10</v>
      </c>
      <c r="P31" s="80">
        <v>27</v>
      </c>
      <c r="Q31" s="80">
        <v>61</v>
      </c>
      <c r="R31" s="80">
        <v>14</v>
      </c>
      <c r="S31" s="80">
        <v>13</v>
      </c>
      <c r="T31" s="80"/>
      <c r="U31" s="80">
        <v>36</v>
      </c>
    </row>
    <row r="32" spans="1:21" x14ac:dyDescent="0.25">
      <c r="A32" t="s">
        <v>299</v>
      </c>
      <c r="B32" t="s">
        <v>300</v>
      </c>
      <c r="C32" t="s">
        <v>301</v>
      </c>
      <c r="D32" t="s">
        <v>311</v>
      </c>
      <c r="E32" t="s">
        <v>312</v>
      </c>
      <c r="F32" t="s">
        <v>313</v>
      </c>
      <c r="G32" s="80">
        <v>100</v>
      </c>
      <c r="H32" s="80">
        <v>1</v>
      </c>
      <c r="I32" s="80">
        <f>MAX(idp[[#This Row],[CC101]:[CC106-IK]])</f>
        <v>1</v>
      </c>
      <c r="J32" s="80">
        <f>MAX(idp[[#This Row],[CC201]:[CC203]])</f>
        <v>0</v>
      </c>
      <c r="K32" s="80">
        <v>0</v>
      </c>
      <c r="L32" s="80">
        <v>0</v>
      </c>
      <c r="M32" s="80"/>
      <c r="N32" s="80">
        <v>1</v>
      </c>
      <c r="O32" s="80">
        <v>0</v>
      </c>
      <c r="P32" s="80">
        <v>0</v>
      </c>
      <c r="Q32" s="80">
        <v>0</v>
      </c>
      <c r="R32" s="80">
        <v>0</v>
      </c>
      <c r="S32" s="80">
        <v>0</v>
      </c>
      <c r="T32" s="80"/>
      <c r="U32" s="80">
        <v>0</v>
      </c>
    </row>
    <row r="33" spans="1:21" x14ac:dyDescent="0.25">
      <c r="A33" t="s">
        <v>314</v>
      </c>
      <c r="B33" t="s">
        <v>315</v>
      </c>
      <c r="C33" t="s">
        <v>316</v>
      </c>
      <c r="D33" t="s">
        <v>317</v>
      </c>
      <c r="E33" t="s">
        <v>318</v>
      </c>
      <c r="F33" t="s">
        <v>319</v>
      </c>
      <c r="G33" s="80">
        <v>1153</v>
      </c>
      <c r="H33" s="80">
        <v>919</v>
      </c>
      <c r="I33" s="80">
        <f>MAX(idp[[#This Row],[CC101]:[CC106-IK]])</f>
        <v>919</v>
      </c>
      <c r="J33" s="80">
        <f>MAX(idp[[#This Row],[CC201]:[CC203]])</f>
        <v>211</v>
      </c>
      <c r="K33" s="80">
        <v>390</v>
      </c>
      <c r="L33" s="80">
        <v>241</v>
      </c>
      <c r="M33" s="80"/>
      <c r="N33" s="80">
        <v>919</v>
      </c>
      <c r="O33" s="80">
        <v>58</v>
      </c>
      <c r="P33" s="80">
        <v>158</v>
      </c>
      <c r="Q33" s="80">
        <v>350</v>
      </c>
      <c r="R33" s="80">
        <v>79</v>
      </c>
      <c r="S33" s="80">
        <v>76</v>
      </c>
      <c r="T33" s="80"/>
      <c r="U33" s="80">
        <v>211</v>
      </c>
    </row>
    <row r="34" spans="1:21" x14ac:dyDescent="0.25">
      <c r="A34" t="s">
        <v>314</v>
      </c>
      <c r="B34" t="s">
        <v>315</v>
      </c>
      <c r="C34" t="s">
        <v>316</v>
      </c>
      <c r="D34" t="s">
        <v>320</v>
      </c>
      <c r="E34" t="s">
        <v>321</v>
      </c>
      <c r="F34" t="s">
        <v>322</v>
      </c>
      <c r="G34" s="80">
        <v>2535</v>
      </c>
      <c r="H34" s="80">
        <v>2129</v>
      </c>
      <c r="I34" s="80">
        <f>MAX(idp[[#This Row],[CC101]:[CC106-IK]])</f>
        <v>2129</v>
      </c>
      <c r="J34" s="80">
        <f>MAX(idp[[#This Row],[CC201]:[CC203]])</f>
        <v>488</v>
      </c>
      <c r="K34" s="80">
        <v>902</v>
      </c>
      <c r="L34" s="80">
        <v>558</v>
      </c>
      <c r="M34" s="80"/>
      <c r="N34" s="80">
        <v>2129</v>
      </c>
      <c r="O34" s="80">
        <v>133</v>
      </c>
      <c r="P34" s="80">
        <v>366</v>
      </c>
      <c r="Q34" s="80">
        <v>810</v>
      </c>
      <c r="R34" s="80">
        <v>183</v>
      </c>
      <c r="S34" s="80">
        <v>177</v>
      </c>
      <c r="T34" s="80"/>
      <c r="U34" s="80">
        <v>488</v>
      </c>
    </row>
    <row r="35" spans="1:21" x14ac:dyDescent="0.25">
      <c r="A35" t="s">
        <v>314</v>
      </c>
      <c r="B35" t="s">
        <v>315</v>
      </c>
      <c r="C35" t="s">
        <v>316</v>
      </c>
      <c r="D35" t="s">
        <v>323</v>
      </c>
      <c r="E35" t="s">
        <v>324</v>
      </c>
      <c r="F35" t="s">
        <v>325</v>
      </c>
      <c r="G35" s="80">
        <v>629</v>
      </c>
      <c r="H35" s="80">
        <v>451</v>
      </c>
      <c r="I35" s="80">
        <f>MAX(idp[[#This Row],[CC101]:[CC106-IK]])</f>
        <v>451</v>
      </c>
      <c r="J35" s="80">
        <f>MAX(idp[[#This Row],[CC201]:[CC203]])</f>
        <v>103</v>
      </c>
      <c r="K35" s="80">
        <v>191</v>
      </c>
      <c r="L35" s="80">
        <v>118</v>
      </c>
      <c r="M35" s="80"/>
      <c r="N35" s="80">
        <v>451</v>
      </c>
      <c r="O35" s="80">
        <v>28</v>
      </c>
      <c r="P35" s="80">
        <v>78</v>
      </c>
      <c r="Q35" s="80">
        <v>172</v>
      </c>
      <c r="R35" s="80">
        <v>39</v>
      </c>
      <c r="S35" s="80">
        <v>38</v>
      </c>
      <c r="T35" s="80"/>
      <c r="U35" s="80">
        <v>103</v>
      </c>
    </row>
    <row r="36" spans="1:21" x14ac:dyDescent="0.25">
      <c r="A36" t="s">
        <v>314</v>
      </c>
      <c r="B36" t="s">
        <v>315</v>
      </c>
      <c r="C36" t="s">
        <v>316</v>
      </c>
      <c r="D36" t="s">
        <v>326</v>
      </c>
      <c r="E36" t="s">
        <v>327</v>
      </c>
      <c r="F36" t="s">
        <v>328</v>
      </c>
      <c r="G36" s="80">
        <v>2310</v>
      </c>
      <c r="H36" s="80">
        <v>1948</v>
      </c>
      <c r="I36" s="80">
        <f>MAX(idp[[#This Row],[CC101]:[CC106-IK]])</f>
        <v>1948</v>
      </c>
      <c r="J36" s="80">
        <f>MAX(idp[[#This Row],[CC201]:[CC203]])</f>
        <v>447</v>
      </c>
      <c r="K36" s="80">
        <v>826</v>
      </c>
      <c r="L36" s="80">
        <v>510</v>
      </c>
      <c r="M36" s="80"/>
      <c r="N36" s="80">
        <v>1948</v>
      </c>
      <c r="O36" s="80">
        <v>122</v>
      </c>
      <c r="P36" s="80">
        <v>335</v>
      </c>
      <c r="Q36" s="80">
        <v>741</v>
      </c>
      <c r="R36" s="80">
        <v>168</v>
      </c>
      <c r="S36" s="80">
        <v>162</v>
      </c>
      <c r="T36" s="80"/>
      <c r="U36" s="80">
        <v>447</v>
      </c>
    </row>
    <row r="37" spans="1:21" x14ac:dyDescent="0.25">
      <c r="A37" t="s">
        <v>314</v>
      </c>
      <c r="B37" t="s">
        <v>315</v>
      </c>
      <c r="C37" t="s">
        <v>316</v>
      </c>
      <c r="D37" t="s">
        <v>329</v>
      </c>
      <c r="E37" t="s">
        <v>330</v>
      </c>
      <c r="F37" t="s">
        <v>331</v>
      </c>
      <c r="G37" s="80">
        <v>7818</v>
      </c>
      <c r="H37" s="80">
        <v>5106</v>
      </c>
      <c r="I37" s="80">
        <f>MAX(idp[[#This Row],[CC101]:[CC106-IK]])</f>
        <v>5106</v>
      </c>
      <c r="J37" s="80">
        <f>MAX(idp[[#This Row],[CC201]:[CC203]])</f>
        <v>1172</v>
      </c>
      <c r="K37" s="80">
        <v>2164</v>
      </c>
      <c r="L37" s="80">
        <v>1338</v>
      </c>
      <c r="M37" s="80"/>
      <c r="N37" s="80">
        <v>5106</v>
      </c>
      <c r="O37" s="80">
        <v>320</v>
      </c>
      <c r="P37" s="80">
        <v>879</v>
      </c>
      <c r="Q37" s="80">
        <v>1943</v>
      </c>
      <c r="R37" s="80">
        <v>439</v>
      </c>
      <c r="S37" s="80">
        <v>425</v>
      </c>
      <c r="T37" s="80"/>
      <c r="U37" s="80">
        <v>1172</v>
      </c>
    </row>
    <row r="38" spans="1:21" x14ac:dyDescent="0.25">
      <c r="A38" t="s">
        <v>314</v>
      </c>
      <c r="B38" t="s">
        <v>315</v>
      </c>
      <c r="C38" t="s">
        <v>316</v>
      </c>
      <c r="D38" t="s">
        <v>332</v>
      </c>
      <c r="E38" t="s">
        <v>333</v>
      </c>
      <c r="F38" t="s">
        <v>334</v>
      </c>
      <c r="G38" s="80">
        <v>3353</v>
      </c>
      <c r="H38" s="80">
        <v>1374</v>
      </c>
      <c r="I38" s="80">
        <f>MAX(idp[[#This Row],[CC101]:[CC106-IK]])</f>
        <v>1374</v>
      </c>
      <c r="J38" s="80">
        <f>MAX(idp[[#This Row],[CC201]:[CC203]])</f>
        <v>315</v>
      </c>
      <c r="K38" s="80">
        <v>582</v>
      </c>
      <c r="L38" s="80">
        <v>360</v>
      </c>
      <c r="M38" s="80"/>
      <c r="N38" s="80">
        <v>1374</v>
      </c>
      <c r="O38" s="80">
        <v>86</v>
      </c>
      <c r="P38" s="80">
        <v>236</v>
      </c>
      <c r="Q38" s="80">
        <v>523</v>
      </c>
      <c r="R38" s="80">
        <v>118</v>
      </c>
      <c r="S38" s="80">
        <v>114</v>
      </c>
      <c r="T38" s="80"/>
      <c r="U38" s="80">
        <v>315</v>
      </c>
    </row>
    <row r="39" spans="1:21" x14ac:dyDescent="0.25">
      <c r="A39" t="s">
        <v>335</v>
      </c>
      <c r="B39" t="s">
        <v>336</v>
      </c>
      <c r="C39" t="s">
        <v>337</v>
      </c>
      <c r="D39" t="s">
        <v>338</v>
      </c>
      <c r="E39" t="s">
        <v>339</v>
      </c>
      <c r="F39" t="s">
        <v>340</v>
      </c>
      <c r="G39" s="80">
        <v>0</v>
      </c>
      <c r="H39" s="80">
        <v>0</v>
      </c>
      <c r="I39" s="80">
        <f>MAX(idp[[#This Row],[CC101]:[CC106-IK]])</f>
        <v>0</v>
      </c>
      <c r="J39" s="80">
        <f>MAX(idp[[#This Row],[CC201]:[CC203]])</f>
        <v>0</v>
      </c>
      <c r="K39" s="80">
        <v>0</v>
      </c>
      <c r="L39" s="80">
        <v>0</v>
      </c>
      <c r="M39" s="80"/>
      <c r="N39" s="80">
        <v>0</v>
      </c>
      <c r="O39" s="80">
        <v>0</v>
      </c>
      <c r="P39" s="80">
        <v>0</v>
      </c>
      <c r="Q39" s="80">
        <v>0</v>
      </c>
      <c r="R39" s="80">
        <v>0</v>
      </c>
      <c r="S39" s="80">
        <v>0</v>
      </c>
      <c r="T39" s="80"/>
      <c r="U39" s="80">
        <v>0</v>
      </c>
    </row>
    <row r="40" spans="1:21" x14ac:dyDescent="0.25">
      <c r="A40" t="s">
        <v>335</v>
      </c>
      <c r="B40" t="s">
        <v>336</v>
      </c>
      <c r="C40" t="s">
        <v>337</v>
      </c>
      <c r="D40" t="s">
        <v>341</v>
      </c>
      <c r="E40" t="s">
        <v>342</v>
      </c>
      <c r="F40" t="s">
        <v>343</v>
      </c>
      <c r="G40" s="80">
        <v>0</v>
      </c>
      <c r="H40" s="80">
        <v>0</v>
      </c>
      <c r="I40" s="80">
        <f>MAX(idp[[#This Row],[CC101]:[CC106-IK]])</f>
        <v>0</v>
      </c>
      <c r="J40" s="80">
        <f>MAX(idp[[#This Row],[CC201]:[CC203]])</f>
        <v>0</v>
      </c>
      <c r="K40" s="80">
        <v>0</v>
      </c>
      <c r="L40" s="80">
        <v>0</v>
      </c>
      <c r="M40" s="80"/>
      <c r="N40" s="80">
        <v>0</v>
      </c>
      <c r="O40" s="80">
        <v>0</v>
      </c>
      <c r="P40" s="80">
        <v>0</v>
      </c>
      <c r="Q40" s="80">
        <v>0</v>
      </c>
      <c r="R40" s="80">
        <v>0</v>
      </c>
      <c r="S40" s="80">
        <v>0</v>
      </c>
      <c r="T40" s="80"/>
      <c r="U40" s="80">
        <v>0</v>
      </c>
    </row>
    <row r="41" spans="1:21" x14ac:dyDescent="0.25">
      <c r="A41" t="s">
        <v>335</v>
      </c>
      <c r="B41" t="s">
        <v>336</v>
      </c>
      <c r="C41" t="s">
        <v>337</v>
      </c>
      <c r="D41" t="s">
        <v>344</v>
      </c>
      <c r="E41" t="s">
        <v>345</v>
      </c>
      <c r="F41" t="s">
        <v>346</v>
      </c>
      <c r="G41" s="80">
        <v>7813</v>
      </c>
      <c r="H41" s="80">
        <v>7813</v>
      </c>
      <c r="I41" s="80">
        <f>MAX(idp[[#This Row],[CC101]:[CC106-IK]])</f>
        <v>7813</v>
      </c>
      <c r="J41" s="80">
        <f>MAX(idp[[#This Row],[CC201]:[CC203]])</f>
        <v>1793</v>
      </c>
      <c r="K41" s="80">
        <v>3312</v>
      </c>
      <c r="L41" s="80">
        <v>2047</v>
      </c>
      <c r="M41" s="80"/>
      <c r="N41" s="80">
        <v>7813</v>
      </c>
      <c r="O41" s="80">
        <v>489</v>
      </c>
      <c r="P41" s="80">
        <v>1345</v>
      </c>
      <c r="Q41" s="80">
        <v>2973</v>
      </c>
      <c r="R41" s="80">
        <v>672</v>
      </c>
      <c r="S41" s="80">
        <v>650</v>
      </c>
      <c r="T41" s="80"/>
      <c r="U41" s="80">
        <v>1793</v>
      </c>
    </row>
    <row r="42" spans="1:21" x14ac:dyDescent="0.25">
      <c r="A42" t="s">
        <v>335</v>
      </c>
      <c r="B42" t="s">
        <v>336</v>
      </c>
      <c r="C42" t="s">
        <v>337</v>
      </c>
      <c r="D42" t="s">
        <v>347</v>
      </c>
      <c r="E42" t="s">
        <v>348</v>
      </c>
      <c r="F42" t="s">
        <v>349</v>
      </c>
      <c r="G42" s="80">
        <v>0</v>
      </c>
      <c r="H42" s="80">
        <v>0</v>
      </c>
      <c r="I42" s="80">
        <f>MAX(idp[[#This Row],[CC101]:[CC106-IK]])</f>
        <v>0</v>
      </c>
      <c r="J42" s="80">
        <f>MAX(idp[[#This Row],[CC201]:[CC203]])</f>
        <v>0</v>
      </c>
      <c r="K42" s="80">
        <v>0</v>
      </c>
      <c r="L42" s="80">
        <v>0</v>
      </c>
      <c r="M42" s="80"/>
      <c r="N42" s="80">
        <v>0</v>
      </c>
      <c r="O42" s="80">
        <v>0</v>
      </c>
      <c r="P42" s="80">
        <v>0</v>
      </c>
      <c r="Q42" s="80">
        <v>0</v>
      </c>
      <c r="R42" s="80">
        <v>0</v>
      </c>
      <c r="S42" s="80">
        <v>0</v>
      </c>
      <c r="T42" s="80"/>
      <c r="U42" s="80">
        <v>0</v>
      </c>
    </row>
    <row r="43" spans="1:21" x14ac:dyDescent="0.25">
      <c r="A43" t="s">
        <v>335</v>
      </c>
      <c r="B43" t="s">
        <v>336</v>
      </c>
      <c r="C43" t="s">
        <v>337</v>
      </c>
      <c r="D43" t="s">
        <v>350</v>
      </c>
      <c r="E43" t="s">
        <v>351</v>
      </c>
      <c r="F43" t="s">
        <v>352</v>
      </c>
      <c r="G43" s="80">
        <v>0</v>
      </c>
      <c r="H43" s="80">
        <v>0</v>
      </c>
      <c r="I43" s="80">
        <f>MAX(idp[[#This Row],[CC101]:[CC106-IK]])</f>
        <v>0</v>
      </c>
      <c r="J43" s="80">
        <f>MAX(idp[[#This Row],[CC201]:[CC203]])</f>
        <v>0</v>
      </c>
      <c r="K43" s="80">
        <v>0</v>
      </c>
      <c r="L43" s="80">
        <v>0</v>
      </c>
      <c r="M43" s="80"/>
      <c r="N43" s="80">
        <v>0</v>
      </c>
      <c r="O43" s="80">
        <v>0</v>
      </c>
      <c r="P43" s="80">
        <v>0</v>
      </c>
      <c r="Q43" s="80">
        <v>0</v>
      </c>
      <c r="R43" s="80">
        <v>0</v>
      </c>
      <c r="S43" s="80">
        <v>0</v>
      </c>
      <c r="T43" s="80"/>
      <c r="U43" s="80">
        <v>0</v>
      </c>
    </row>
    <row r="44" spans="1:21" x14ac:dyDescent="0.25">
      <c r="A44" t="s">
        <v>353</v>
      </c>
      <c r="B44" t="s">
        <v>354</v>
      </c>
      <c r="C44" t="s">
        <v>355</v>
      </c>
      <c r="D44" t="s">
        <v>356</v>
      </c>
      <c r="E44" t="s">
        <v>357</v>
      </c>
      <c r="F44" t="s">
        <v>358</v>
      </c>
      <c r="G44" s="80">
        <v>167</v>
      </c>
      <c r="H44" s="80">
        <v>56</v>
      </c>
      <c r="I44" s="80">
        <f>MAX(idp[[#This Row],[CC101]:[CC106-IK]])</f>
        <v>56</v>
      </c>
      <c r="J44" s="80">
        <f>MAX(idp[[#This Row],[CC201]:[CC203]])</f>
        <v>13</v>
      </c>
      <c r="K44" s="80">
        <v>24</v>
      </c>
      <c r="L44" s="80">
        <v>15</v>
      </c>
      <c r="M44" s="80"/>
      <c r="N44" s="80">
        <v>56</v>
      </c>
      <c r="O44" s="80">
        <v>4</v>
      </c>
      <c r="P44" s="80">
        <v>10</v>
      </c>
      <c r="Q44" s="80">
        <v>21</v>
      </c>
      <c r="R44" s="80">
        <v>5</v>
      </c>
      <c r="S44" s="80">
        <v>5</v>
      </c>
      <c r="T44" s="80"/>
      <c r="U44" s="80">
        <v>13</v>
      </c>
    </row>
    <row r="45" spans="1:21" x14ac:dyDescent="0.25">
      <c r="A45" t="s">
        <v>353</v>
      </c>
      <c r="B45" t="s">
        <v>354</v>
      </c>
      <c r="C45" t="s">
        <v>355</v>
      </c>
      <c r="D45" t="s">
        <v>359</v>
      </c>
      <c r="E45" t="s">
        <v>360</v>
      </c>
      <c r="F45" t="s">
        <v>361</v>
      </c>
      <c r="G45" s="80">
        <v>5776</v>
      </c>
      <c r="H45" s="80">
        <v>2749</v>
      </c>
      <c r="I45" s="80">
        <f>MAX(idp[[#This Row],[CC101]:[CC106-IK]])</f>
        <v>2749</v>
      </c>
      <c r="J45" s="80">
        <f>MAX(idp[[#This Row],[CC201]:[CC203]])</f>
        <v>631</v>
      </c>
      <c r="K45" s="80">
        <v>1165</v>
      </c>
      <c r="L45" s="80">
        <v>720</v>
      </c>
      <c r="M45" s="80"/>
      <c r="N45" s="80">
        <v>2749</v>
      </c>
      <c r="O45" s="80">
        <v>172</v>
      </c>
      <c r="P45" s="80">
        <v>473</v>
      </c>
      <c r="Q45" s="80">
        <v>1046</v>
      </c>
      <c r="R45" s="80">
        <v>237</v>
      </c>
      <c r="S45" s="80">
        <v>229</v>
      </c>
      <c r="T45" s="80"/>
      <c r="U45" s="80">
        <v>631</v>
      </c>
    </row>
    <row r="46" spans="1:21" x14ac:dyDescent="0.25">
      <c r="A46" t="s">
        <v>353</v>
      </c>
      <c r="B46" t="s">
        <v>354</v>
      </c>
      <c r="C46" t="s">
        <v>355</v>
      </c>
      <c r="D46" t="s">
        <v>362</v>
      </c>
      <c r="E46" t="s">
        <v>363</v>
      </c>
      <c r="F46" t="s">
        <v>364</v>
      </c>
      <c r="G46" s="80">
        <v>533</v>
      </c>
      <c r="H46" s="80">
        <v>343</v>
      </c>
      <c r="I46" s="80">
        <f>MAX(idp[[#This Row],[CC101]:[CC106-IK]])</f>
        <v>343</v>
      </c>
      <c r="J46" s="80">
        <f>MAX(idp[[#This Row],[CC201]:[CC203]])</f>
        <v>79</v>
      </c>
      <c r="K46" s="80">
        <v>145</v>
      </c>
      <c r="L46" s="80">
        <v>90</v>
      </c>
      <c r="M46" s="80"/>
      <c r="N46" s="80">
        <v>343</v>
      </c>
      <c r="O46" s="80">
        <v>21</v>
      </c>
      <c r="P46" s="80">
        <v>59</v>
      </c>
      <c r="Q46" s="80">
        <v>131</v>
      </c>
      <c r="R46" s="80">
        <v>30</v>
      </c>
      <c r="S46" s="80">
        <v>29</v>
      </c>
      <c r="T46" s="80"/>
      <c r="U46" s="80">
        <v>79</v>
      </c>
    </row>
    <row r="47" spans="1:21" x14ac:dyDescent="0.25">
      <c r="A47" t="s">
        <v>353</v>
      </c>
      <c r="B47" t="s">
        <v>354</v>
      </c>
      <c r="C47" t="s">
        <v>355</v>
      </c>
      <c r="D47" t="s">
        <v>365</v>
      </c>
      <c r="E47" t="s">
        <v>366</v>
      </c>
      <c r="F47" t="s">
        <v>367</v>
      </c>
      <c r="G47" s="80">
        <v>2045</v>
      </c>
      <c r="H47" s="80">
        <v>773</v>
      </c>
      <c r="I47" s="80">
        <f>MAX(idp[[#This Row],[CC101]:[CC106-IK]])</f>
        <v>773</v>
      </c>
      <c r="J47" s="80">
        <f>MAX(idp[[#This Row],[CC201]:[CC203]])</f>
        <v>177</v>
      </c>
      <c r="K47" s="80">
        <v>328</v>
      </c>
      <c r="L47" s="80">
        <v>203</v>
      </c>
      <c r="M47" s="80"/>
      <c r="N47" s="80">
        <v>773</v>
      </c>
      <c r="O47" s="80">
        <v>48</v>
      </c>
      <c r="P47" s="80">
        <v>133</v>
      </c>
      <c r="Q47" s="80">
        <v>294</v>
      </c>
      <c r="R47" s="80">
        <v>67</v>
      </c>
      <c r="S47" s="80">
        <v>64</v>
      </c>
      <c r="T47" s="80"/>
      <c r="U47" s="80">
        <v>177</v>
      </c>
    </row>
    <row r="48" spans="1:21" x14ac:dyDescent="0.25">
      <c r="A48" t="s">
        <v>353</v>
      </c>
      <c r="B48" t="s">
        <v>354</v>
      </c>
      <c r="C48" t="s">
        <v>355</v>
      </c>
      <c r="D48" t="s">
        <v>368</v>
      </c>
      <c r="E48" t="s">
        <v>369</v>
      </c>
      <c r="F48" t="s">
        <v>370</v>
      </c>
      <c r="G48" s="80">
        <v>1461</v>
      </c>
      <c r="H48" s="80">
        <v>724</v>
      </c>
      <c r="I48" s="80">
        <f>MAX(idp[[#This Row],[CC101]:[CC106-IK]])</f>
        <v>724</v>
      </c>
      <c r="J48" s="80">
        <f>MAX(idp[[#This Row],[CC201]:[CC203]])</f>
        <v>166</v>
      </c>
      <c r="K48" s="80">
        <v>307</v>
      </c>
      <c r="L48" s="80">
        <v>190</v>
      </c>
      <c r="M48" s="80"/>
      <c r="N48" s="80">
        <v>724</v>
      </c>
      <c r="O48" s="80">
        <v>45</v>
      </c>
      <c r="P48" s="80">
        <v>125</v>
      </c>
      <c r="Q48" s="80">
        <v>275</v>
      </c>
      <c r="R48" s="80">
        <v>62</v>
      </c>
      <c r="S48" s="80">
        <v>60</v>
      </c>
      <c r="T48" s="80"/>
      <c r="U48" s="80">
        <v>166</v>
      </c>
    </row>
    <row r="49" spans="1:21" x14ac:dyDescent="0.25">
      <c r="A49" t="s">
        <v>353</v>
      </c>
      <c r="B49" t="s">
        <v>354</v>
      </c>
      <c r="C49" t="s">
        <v>355</v>
      </c>
      <c r="D49" t="s">
        <v>371</v>
      </c>
      <c r="E49" t="s">
        <v>372</v>
      </c>
      <c r="F49" t="s">
        <v>373</v>
      </c>
      <c r="G49" s="80">
        <v>1833</v>
      </c>
      <c r="H49" s="80">
        <v>918</v>
      </c>
      <c r="I49" s="80">
        <f>MAX(idp[[#This Row],[CC101]:[CC106-IK]])</f>
        <v>918</v>
      </c>
      <c r="J49" s="80">
        <f>MAX(idp[[#This Row],[CC201]:[CC203]])</f>
        <v>211</v>
      </c>
      <c r="K49" s="80">
        <v>389</v>
      </c>
      <c r="L49" s="80">
        <v>241</v>
      </c>
      <c r="M49" s="80"/>
      <c r="N49" s="80">
        <v>918</v>
      </c>
      <c r="O49" s="80">
        <v>57</v>
      </c>
      <c r="P49" s="80">
        <v>158</v>
      </c>
      <c r="Q49" s="80">
        <v>349</v>
      </c>
      <c r="R49" s="80">
        <v>79</v>
      </c>
      <c r="S49" s="80">
        <v>76</v>
      </c>
      <c r="T49" s="80"/>
      <c r="U49" s="80">
        <v>211</v>
      </c>
    </row>
    <row r="50" spans="1:21" x14ac:dyDescent="0.25">
      <c r="A50" t="s">
        <v>374</v>
      </c>
      <c r="B50" t="s">
        <v>375</v>
      </c>
      <c r="C50" t="s">
        <v>376</v>
      </c>
      <c r="D50" t="s">
        <v>377</v>
      </c>
      <c r="E50" t="s">
        <v>378</v>
      </c>
      <c r="F50" t="s">
        <v>379</v>
      </c>
      <c r="G50" s="80">
        <v>0</v>
      </c>
      <c r="H50" s="80">
        <v>0</v>
      </c>
      <c r="I50" s="80">
        <f>MAX(idp[[#This Row],[CC101]:[CC106-IK]])</f>
        <v>0</v>
      </c>
      <c r="J50" s="80">
        <f>MAX(idp[[#This Row],[CC201]:[CC203]])</f>
        <v>0</v>
      </c>
      <c r="K50" s="80">
        <v>0</v>
      </c>
      <c r="L50" s="80">
        <v>0</v>
      </c>
      <c r="M50" s="80"/>
      <c r="N50" s="80">
        <v>0</v>
      </c>
      <c r="O50" s="80">
        <v>0</v>
      </c>
      <c r="P50" s="80">
        <v>0</v>
      </c>
      <c r="Q50" s="80">
        <v>0</v>
      </c>
      <c r="R50" s="80">
        <v>0</v>
      </c>
      <c r="S50" s="80">
        <v>0</v>
      </c>
      <c r="T50" s="80"/>
      <c r="U50" s="80">
        <v>0</v>
      </c>
    </row>
    <row r="51" spans="1:21" x14ac:dyDescent="0.25">
      <c r="A51" t="s">
        <v>374</v>
      </c>
      <c r="B51" t="s">
        <v>375</v>
      </c>
      <c r="C51" t="s">
        <v>376</v>
      </c>
      <c r="D51" t="s">
        <v>380</v>
      </c>
      <c r="E51" t="s">
        <v>381</v>
      </c>
      <c r="F51" t="s">
        <v>382</v>
      </c>
      <c r="G51" s="80">
        <v>788</v>
      </c>
      <c r="H51" s="80">
        <v>301</v>
      </c>
      <c r="I51" s="80">
        <f>MAX(idp[[#This Row],[CC101]:[CC106-IK]])</f>
        <v>301</v>
      </c>
      <c r="J51" s="80">
        <f>MAX(idp[[#This Row],[CC201]:[CC203]])</f>
        <v>69</v>
      </c>
      <c r="K51" s="80">
        <v>128</v>
      </c>
      <c r="L51" s="80">
        <v>79</v>
      </c>
      <c r="M51" s="80"/>
      <c r="N51" s="80">
        <v>301</v>
      </c>
      <c r="O51" s="80">
        <v>19</v>
      </c>
      <c r="P51" s="80">
        <v>52</v>
      </c>
      <c r="Q51" s="80">
        <v>115</v>
      </c>
      <c r="R51" s="80">
        <v>26</v>
      </c>
      <c r="S51" s="80">
        <v>25</v>
      </c>
      <c r="T51" s="80"/>
      <c r="U51" s="80">
        <v>69</v>
      </c>
    </row>
    <row r="52" spans="1:21" x14ac:dyDescent="0.25">
      <c r="A52" t="s">
        <v>374</v>
      </c>
      <c r="B52" t="s">
        <v>375</v>
      </c>
      <c r="C52" t="s">
        <v>376</v>
      </c>
      <c r="D52" t="s">
        <v>383</v>
      </c>
      <c r="E52" t="s">
        <v>384</v>
      </c>
      <c r="F52" t="s">
        <v>385</v>
      </c>
      <c r="G52" s="80">
        <v>2551</v>
      </c>
      <c r="H52" s="80">
        <v>255</v>
      </c>
      <c r="I52" s="80">
        <f>MAX(idp[[#This Row],[CC101]:[CC106-IK]])</f>
        <v>255</v>
      </c>
      <c r="J52" s="80">
        <f>MAX(idp[[#This Row],[CC201]:[CC203]])</f>
        <v>59</v>
      </c>
      <c r="K52" s="80">
        <v>108</v>
      </c>
      <c r="L52" s="80">
        <v>67</v>
      </c>
      <c r="M52" s="80"/>
      <c r="N52" s="80">
        <v>255</v>
      </c>
      <c r="O52" s="80">
        <v>16</v>
      </c>
      <c r="P52" s="80">
        <v>44</v>
      </c>
      <c r="Q52" s="80">
        <v>97</v>
      </c>
      <c r="R52" s="80">
        <v>22</v>
      </c>
      <c r="S52" s="80">
        <v>21</v>
      </c>
      <c r="T52" s="80"/>
      <c r="U52" s="80">
        <v>59</v>
      </c>
    </row>
    <row r="53" spans="1:21" x14ac:dyDescent="0.25">
      <c r="A53" t="s">
        <v>374</v>
      </c>
      <c r="B53" t="s">
        <v>375</v>
      </c>
      <c r="C53" t="s">
        <v>376</v>
      </c>
      <c r="D53" t="s">
        <v>386</v>
      </c>
      <c r="E53" t="s">
        <v>387</v>
      </c>
      <c r="F53" t="s">
        <v>388</v>
      </c>
      <c r="G53" s="80">
        <v>1016</v>
      </c>
      <c r="H53" s="80">
        <v>463</v>
      </c>
      <c r="I53" s="80">
        <f>MAX(idp[[#This Row],[CC101]:[CC106-IK]])</f>
        <v>463</v>
      </c>
      <c r="J53" s="80">
        <f>MAX(idp[[#This Row],[CC201]:[CC203]])</f>
        <v>106</v>
      </c>
      <c r="K53" s="80">
        <v>196</v>
      </c>
      <c r="L53" s="80">
        <v>121</v>
      </c>
      <c r="M53" s="80"/>
      <c r="N53" s="80">
        <v>463</v>
      </c>
      <c r="O53" s="80">
        <v>29</v>
      </c>
      <c r="P53" s="80">
        <v>80</v>
      </c>
      <c r="Q53" s="80">
        <v>176</v>
      </c>
      <c r="R53" s="80">
        <v>40</v>
      </c>
      <c r="S53" s="80">
        <v>39</v>
      </c>
      <c r="T53" s="80"/>
      <c r="U53" s="80">
        <v>106</v>
      </c>
    </row>
    <row r="54" spans="1:21" x14ac:dyDescent="0.25">
      <c r="A54" t="s">
        <v>374</v>
      </c>
      <c r="B54" t="s">
        <v>375</v>
      </c>
      <c r="C54" t="s">
        <v>376</v>
      </c>
      <c r="D54" t="s">
        <v>389</v>
      </c>
      <c r="E54" t="s">
        <v>390</v>
      </c>
      <c r="F54" t="s">
        <v>391</v>
      </c>
      <c r="G54" s="80">
        <v>3834</v>
      </c>
      <c r="H54" s="80">
        <v>2733</v>
      </c>
      <c r="I54" s="80">
        <f>MAX(idp[[#This Row],[CC101]:[CC106-IK]])</f>
        <v>2733</v>
      </c>
      <c r="J54" s="80">
        <f>MAX(idp[[#This Row],[CC201]:[CC203]])</f>
        <v>627</v>
      </c>
      <c r="K54" s="80">
        <v>1158</v>
      </c>
      <c r="L54" s="80">
        <v>716</v>
      </c>
      <c r="M54" s="80"/>
      <c r="N54" s="80">
        <v>2733</v>
      </c>
      <c r="O54" s="80">
        <v>171</v>
      </c>
      <c r="P54" s="80">
        <v>470</v>
      </c>
      <c r="Q54" s="80">
        <v>1040</v>
      </c>
      <c r="R54" s="80">
        <v>235</v>
      </c>
      <c r="S54" s="80">
        <v>227</v>
      </c>
      <c r="T54" s="80"/>
      <c r="U54" s="80">
        <v>627</v>
      </c>
    </row>
    <row r="55" spans="1:21" x14ac:dyDescent="0.25">
      <c r="A55" t="s">
        <v>374</v>
      </c>
      <c r="B55" t="s">
        <v>375</v>
      </c>
      <c r="C55" t="s">
        <v>376</v>
      </c>
      <c r="D55" t="s">
        <v>392</v>
      </c>
      <c r="E55" t="s">
        <v>393</v>
      </c>
      <c r="F55" t="s">
        <v>394</v>
      </c>
      <c r="G55" s="80">
        <v>686</v>
      </c>
      <c r="H55" s="80">
        <v>202</v>
      </c>
      <c r="I55" s="80">
        <f>MAX(idp[[#This Row],[CC101]:[CC106-IK]])</f>
        <v>202</v>
      </c>
      <c r="J55" s="80">
        <f>MAX(idp[[#This Row],[CC201]:[CC203]])</f>
        <v>46</v>
      </c>
      <c r="K55" s="80">
        <v>86</v>
      </c>
      <c r="L55" s="80">
        <v>53</v>
      </c>
      <c r="M55" s="80"/>
      <c r="N55" s="80">
        <v>202</v>
      </c>
      <c r="O55" s="80">
        <v>13</v>
      </c>
      <c r="P55" s="80">
        <v>35</v>
      </c>
      <c r="Q55" s="80">
        <v>77</v>
      </c>
      <c r="R55" s="80">
        <v>17</v>
      </c>
      <c r="S55" s="80">
        <v>17</v>
      </c>
      <c r="T55" s="80"/>
      <c r="U55" s="80">
        <v>46</v>
      </c>
    </row>
    <row r="56" spans="1:21" x14ac:dyDescent="0.25">
      <c r="A56" t="s">
        <v>374</v>
      </c>
      <c r="B56" t="s">
        <v>375</v>
      </c>
      <c r="C56" t="s">
        <v>376</v>
      </c>
      <c r="D56" t="s">
        <v>395</v>
      </c>
      <c r="E56" t="s">
        <v>396</v>
      </c>
      <c r="F56" t="s">
        <v>397</v>
      </c>
      <c r="G56" s="80">
        <v>1308</v>
      </c>
      <c r="H56" s="80">
        <v>466</v>
      </c>
      <c r="I56" s="80">
        <f>MAX(idp[[#This Row],[CC101]:[CC106-IK]])</f>
        <v>466</v>
      </c>
      <c r="J56" s="80">
        <f>MAX(idp[[#This Row],[CC201]:[CC203]])</f>
        <v>107</v>
      </c>
      <c r="K56" s="80">
        <v>198</v>
      </c>
      <c r="L56" s="80">
        <v>122</v>
      </c>
      <c r="M56" s="80"/>
      <c r="N56" s="80">
        <v>466</v>
      </c>
      <c r="O56" s="80">
        <v>29</v>
      </c>
      <c r="P56" s="80">
        <v>80</v>
      </c>
      <c r="Q56" s="80">
        <v>177</v>
      </c>
      <c r="R56" s="80">
        <v>40</v>
      </c>
      <c r="S56" s="80">
        <v>39</v>
      </c>
      <c r="T56" s="80"/>
      <c r="U56" s="80">
        <v>107</v>
      </c>
    </row>
    <row r="57" spans="1:21" x14ac:dyDescent="0.25">
      <c r="A57" t="s">
        <v>374</v>
      </c>
      <c r="B57" t="s">
        <v>375</v>
      </c>
      <c r="C57" t="s">
        <v>376</v>
      </c>
      <c r="D57" t="s">
        <v>398</v>
      </c>
      <c r="E57" t="s">
        <v>399</v>
      </c>
      <c r="F57" t="s">
        <v>400</v>
      </c>
      <c r="G57" s="80">
        <v>823</v>
      </c>
      <c r="H57" s="80">
        <v>213</v>
      </c>
      <c r="I57" s="80">
        <f>MAX(idp[[#This Row],[CC101]:[CC106-IK]])</f>
        <v>213</v>
      </c>
      <c r="J57" s="80">
        <f>MAX(idp[[#This Row],[CC201]:[CC203]])</f>
        <v>49</v>
      </c>
      <c r="K57" s="80">
        <v>90</v>
      </c>
      <c r="L57" s="80">
        <v>56</v>
      </c>
      <c r="M57" s="80"/>
      <c r="N57" s="80">
        <v>213</v>
      </c>
      <c r="O57" s="80">
        <v>13</v>
      </c>
      <c r="P57" s="80">
        <v>37</v>
      </c>
      <c r="Q57" s="80">
        <v>81</v>
      </c>
      <c r="R57" s="80">
        <v>18</v>
      </c>
      <c r="S57" s="80">
        <v>18</v>
      </c>
      <c r="T57" s="80"/>
      <c r="U57" s="80">
        <v>49</v>
      </c>
    </row>
    <row r="58" spans="1:21" x14ac:dyDescent="0.25">
      <c r="A58" t="s">
        <v>401</v>
      </c>
      <c r="B58" t="s">
        <v>402</v>
      </c>
      <c r="C58" t="s">
        <v>403</v>
      </c>
      <c r="D58" t="s">
        <v>404</v>
      </c>
      <c r="E58" t="s">
        <v>405</v>
      </c>
      <c r="F58" t="s">
        <v>406</v>
      </c>
      <c r="G58" s="80">
        <v>2959</v>
      </c>
      <c r="H58" s="80">
        <v>248</v>
      </c>
      <c r="I58" s="80">
        <f>MAX(idp[[#This Row],[CC101]:[CC106-IK]])</f>
        <v>248</v>
      </c>
      <c r="J58" s="80">
        <f>MAX(idp[[#This Row],[CC201]:[CC203]])</f>
        <v>57</v>
      </c>
      <c r="K58" s="80">
        <v>105</v>
      </c>
      <c r="L58" s="80">
        <v>65</v>
      </c>
      <c r="M58" s="80"/>
      <c r="N58" s="80">
        <v>248</v>
      </c>
      <c r="O58" s="80">
        <v>16</v>
      </c>
      <c r="P58" s="80">
        <v>43</v>
      </c>
      <c r="Q58" s="80">
        <v>94</v>
      </c>
      <c r="R58" s="80">
        <v>21</v>
      </c>
      <c r="S58" s="80">
        <v>21</v>
      </c>
      <c r="T58" s="80"/>
      <c r="U58" s="80">
        <v>57</v>
      </c>
    </row>
    <row r="59" spans="1:21" x14ac:dyDescent="0.25">
      <c r="A59" t="s">
        <v>401</v>
      </c>
      <c r="B59" t="s">
        <v>402</v>
      </c>
      <c r="C59" t="s">
        <v>403</v>
      </c>
      <c r="D59" t="s">
        <v>407</v>
      </c>
      <c r="E59" t="s">
        <v>408</v>
      </c>
      <c r="F59" t="s">
        <v>409</v>
      </c>
      <c r="G59" s="80">
        <v>8958</v>
      </c>
      <c r="H59" s="80">
        <v>4165</v>
      </c>
      <c r="I59" s="80">
        <f>MAX(idp[[#This Row],[CC101]:[CC106-IK]])</f>
        <v>4165</v>
      </c>
      <c r="J59" s="80">
        <f>MAX(idp[[#This Row],[CC201]:[CC203]])</f>
        <v>956</v>
      </c>
      <c r="K59" s="80">
        <v>1765</v>
      </c>
      <c r="L59" s="80">
        <v>1091</v>
      </c>
      <c r="M59" s="80"/>
      <c r="N59" s="80">
        <v>4165</v>
      </c>
      <c r="O59" s="80">
        <v>261</v>
      </c>
      <c r="P59" s="80">
        <v>717</v>
      </c>
      <c r="Q59" s="80">
        <v>1585</v>
      </c>
      <c r="R59" s="80">
        <v>358</v>
      </c>
      <c r="S59" s="80">
        <v>347</v>
      </c>
      <c r="T59" s="80"/>
      <c r="U59" s="80">
        <v>956</v>
      </c>
    </row>
    <row r="60" spans="1:21" x14ac:dyDescent="0.25">
      <c r="A60" t="s">
        <v>401</v>
      </c>
      <c r="B60" t="s">
        <v>402</v>
      </c>
      <c r="C60" t="s">
        <v>403</v>
      </c>
      <c r="D60" t="s">
        <v>410</v>
      </c>
      <c r="E60" t="s">
        <v>411</v>
      </c>
      <c r="F60" t="s">
        <v>412</v>
      </c>
      <c r="G60" s="80">
        <v>3144</v>
      </c>
      <c r="H60" s="80">
        <v>916</v>
      </c>
      <c r="I60" s="80">
        <f>MAX(idp[[#This Row],[CC101]:[CC106-IK]])</f>
        <v>916</v>
      </c>
      <c r="J60" s="80">
        <f>MAX(idp[[#This Row],[CC201]:[CC203]])</f>
        <v>210</v>
      </c>
      <c r="K60" s="80">
        <v>388</v>
      </c>
      <c r="L60" s="80">
        <v>240</v>
      </c>
      <c r="M60" s="80"/>
      <c r="N60" s="80">
        <v>916</v>
      </c>
      <c r="O60" s="80">
        <v>57</v>
      </c>
      <c r="P60" s="80">
        <v>158</v>
      </c>
      <c r="Q60" s="80">
        <v>349</v>
      </c>
      <c r="R60" s="80">
        <v>79</v>
      </c>
      <c r="S60" s="80">
        <v>76</v>
      </c>
      <c r="T60" s="80"/>
      <c r="U60" s="80">
        <v>210</v>
      </c>
    </row>
    <row r="61" spans="1:21" x14ac:dyDescent="0.25">
      <c r="A61" t="s">
        <v>401</v>
      </c>
      <c r="B61" t="s">
        <v>402</v>
      </c>
      <c r="C61" t="s">
        <v>403</v>
      </c>
      <c r="D61" t="s">
        <v>413</v>
      </c>
      <c r="E61" t="s">
        <v>414</v>
      </c>
      <c r="F61" t="s">
        <v>415</v>
      </c>
      <c r="G61" s="80">
        <v>2527</v>
      </c>
      <c r="H61" s="80">
        <v>900</v>
      </c>
      <c r="I61" s="80">
        <f>MAX(idp[[#This Row],[CC101]:[CC106-IK]])</f>
        <v>900</v>
      </c>
      <c r="J61" s="80">
        <f>MAX(idp[[#This Row],[CC201]:[CC203]])</f>
        <v>206</v>
      </c>
      <c r="K61" s="80">
        <v>381</v>
      </c>
      <c r="L61" s="80">
        <v>236</v>
      </c>
      <c r="M61" s="80"/>
      <c r="N61" s="80">
        <v>900</v>
      </c>
      <c r="O61" s="80">
        <v>56</v>
      </c>
      <c r="P61" s="80">
        <v>155</v>
      </c>
      <c r="Q61" s="80">
        <v>342</v>
      </c>
      <c r="R61" s="80">
        <v>77</v>
      </c>
      <c r="S61" s="80">
        <v>75</v>
      </c>
      <c r="T61" s="80"/>
      <c r="U61" s="80">
        <v>206</v>
      </c>
    </row>
    <row r="62" spans="1:21" x14ac:dyDescent="0.25">
      <c r="A62" t="s">
        <v>416</v>
      </c>
      <c r="B62" t="s">
        <v>417</v>
      </c>
      <c r="C62" t="s">
        <v>418</v>
      </c>
      <c r="D62" t="s">
        <v>419</v>
      </c>
      <c r="E62" t="s">
        <v>420</v>
      </c>
      <c r="F62" t="s">
        <v>421</v>
      </c>
      <c r="G62" s="80">
        <v>0</v>
      </c>
      <c r="H62" s="80">
        <v>0</v>
      </c>
      <c r="I62" s="80">
        <f>MAX(idp[[#This Row],[CC101]:[CC106-IK]])</f>
        <v>0</v>
      </c>
      <c r="J62" s="80">
        <f>MAX(idp[[#This Row],[CC201]:[CC203]])</f>
        <v>0</v>
      </c>
      <c r="K62" s="80">
        <v>0</v>
      </c>
      <c r="L62" s="80">
        <v>0</v>
      </c>
      <c r="M62" s="80"/>
      <c r="N62" s="80">
        <v>0</v>
      </c>
      <c r="O62" s="80">
        <v>0</v>
      </c>
      <c r="P62" s="80">
        <v>0</v>
      </c>
      <c r="Q62" s="80">
        <v>0</v>
      </c>
      <c r="R62" s="80">
        <v>0</v>
      </c>
      <c r="S62" s="80">
        <v>0</v>
      </c>
      <c r="T62" s="80"/>
      <c r="U62" s="80">
        <v>0</v>
      </c>
    </row>
    <row r="63" spans="1:21" x14ac:dyDescent="0.25">
      <c r="A63" t="s">
        <v>416</v>
      </c>
      <c r="B63" t="s">
        <v>417</v>
      </c>
      <c r="C63" t="s">
        <v>418</v>
      </c>
      <c r="D63" t="s">
        <v>422</v>
      </c>
      <c r="E63" t="s">
        <v>423</v>
      </c>
      <c r="F63" t="s">
        <v>424</v>
      </c>
      <c r="G63" s="80">
        <v>0</v>
      </c>
      <c r="H63" s="80">
        <v>0</v>
      </c>
      <c r="I63" s="80">
        <f>MAX(idp[[#This Row],[CC101]:[CC106-IK]])</f>
        <v>0</v>
      </c>
      <c r="J63" s="80">
        <f>MAX(idp[[#This Row],[CC201]:[CC203]])</f>
        <v>0</v>
      </c>
      <c r="K63" s="80">
        <v>0</v>
      </c>
      <c r="L63" s="80">
        <v>0</v>
      </c>
      <c r="M63" s="80"/>
      <c r="N63" s="80">
        <v>0</v>
      </c>
      <c r="O63" s="80">
        <v>0</v>
      </c>
      <c r="P63" s="80">
        <v>0</v>
      </c>
      <c r="Q63" s="80">
        <v>0</v>
      </c>
      <c r="R63" s="80">
        <v>0</v>
      </c>
      <c r="S63" s="80">
        <v>0</v>
      </c>
      <c r="T63" s="80"/>
      <c r="U63" s="80">
        <v>0</v>
      </c>
    </row>
    <row r="64" spans="1:21" x14ac:dyDescent="0.25">
      <c r="A64" t="s">
        <v>416</v>
      </c>
      <c r="B64" t="s">
        <v>417</v>
      </c>
      <c r="C64" t="s">
        <v>418</v>
      </c>
      <c r="D64" t="s">
        <v>425</v>
      </c>
      <c r="E64" t="s">
        <v>426</v>
      </c>
      <c r="F64" t="s">
        <v>427</v>
      </c>
      <c r="G64" s="80">
        <v>0</v>
      </c>
      <c r="H64" s="80">
        <v>0</v>
      </c>
      <c r="I64" s="80">
        <f>MAX(idp[[#This Row],[CC101]:[CC106-IK]])</f>
        <v>0</v>
      </c>
      <c r="J64" s="80">
        <f>MAX(idp[[#This Row],[CC201]:[CC203]])</f>
        <v>0</v>
      </c>
      <c r="K64" s="80">
        <v>0</v>
      </c>
      <c r="L64" s="80">
        <v>0</v>
      </c>
      <c r="M64" s="80"/>
      <c r="N64" s="80">
        <v>0</v>
      </c>
      <c r="O64" s="80">
        <v>0</v>
      </c>
      <c r="P64" s="80">
        <v>0</v>
      </c>
      <c r="Q64" s="80">
        <v>0</v>
      </c>
      <c r="R64" s="80">
        <v>0</v>
      </c>
      <c r="S64" s="80">
        <v>0</v>
      </c>
      <c r="T64" s="80"/>
      <c r="U64" s="80">
        <v>0</v>
      </c>
    </row>
    <row r="65" spans="1:21" x14ac:dyDescent="0.25">
      <c r="A65" t="s">
        <v>416</v>
      </c>
      <c r="B65" t="s">
        <v>417</v>
      </c>
      <c r="C65" t="s">
        <v>418</v>
      </c>
      <c r="D65" t="s">
        <v>428</v>
      </c>
      <c r="E65" t="s">
        <v>429</v>
      </c>
      <c r="F65" t="s">
        <v>430</v>
      </c>
      <c r="G65" s="80">
        <v>0</v>
      </c>
      <c r="H65" s="80">
        <v>0</v>
      </c>
      <c r="I65" s="80">
        <f>MAX(idp[[#This Row],[CC101]:[CC106-IK]])</f>
        <v>0</v>
      </c>
      <c r="J65" s="80">
        <f>MAX(idp[[#This Row],[CC201]:[CC203]])</f>
        <v>0</v>
      </c>
      <c r="K65" s="80">
        <v>0</v>
      </c>
      <c r="L65" s="80">
        <v>0</v>
      </c>
      <c r="M65" s="80"/>
      <c r="N65" s="80">
        <v>0</v>
      </c>
      <c r="O65" s="80">
        <v>0</v>
      </c>
      <c r="P65" s="80">
        <v>0</v>
      </c>
      <c r="Q65" s="80">
        <v>0</v>
      </c>
      <c r="R65" s="80">
        <v>0</v>
      </c>
      <c r="S65" s="80">
        <v>0</v>
      </c>
      <c r="T65" s="80"/>
      <c r="U65" s="80">
        <v>0</v>
      </c>
    </row>
    <row r="66" spans="1:21" x14ac:dyDescent="0.25">
      <c r="A66" t="s">
        <v>416</v>
      </c>
      <c r="B66" t="s">
        <v>417</v>
      </c>
      <c r="C66" t="s">
        <v>418</v>
      </c>
      <c r="D66" t="s">
        <v>431</v>
      </c>
      <c r="E66" t="s">
        <v>432</v>
      </c>
      <c r="F66" t="s">
        <v>433</v>
      </c>
      <c r="G66" s="80">
        <v>0</v>
      </c>
      <c r="H66" s="80">
        <v>0</v>
      </c>
      <c r="I66" s="80">
        <f>MAX(idp[[#This Row],[CC101]:[CC106-IK]])</f>
        <v>0</v>
      </c>
      <c r="J66" s="80">
        <f>MAX(idp[[#This Row],[CC201]:[CC203]])</f>
        <v>0</v>
      </c>
      <c r="K66" s="80">
        <v>0</v>
      </c>
      <c r="L66" s="80">
        <v>0</v>
      </c>
      <c r="M66" s="80"/>
      <c r="N66" s="80">
        <v>0</v>
      </c>
      <c r="O66" s="80">
        <v>0</v>
      </c>
      <c r="P66" s="80">
        <v>0</v>
      </c>
      <c r="Q66" s="80">
        <v>0</v>
      </c>
      <c r="R66" s="80">
        <v>0</v>
      </c>
      <c r="S66" s="80">
        <v>0</v>
      </c>
      <c r="T66" s="80"/>
      <c r="U66" s="80">
        <v>0</v>
      </c>
    </row>
    <row r="67" spans="1:21" x14ac:dyDescent="0.25">
      <c r="A67" t="s">
        <v>416</v>
      </c>
      <c r="B67" t="s">
        <v>417</v>
      </c>
      <c r="C67" t="s">
        <v>418</v>
      </c>
      <c r="D67" t="s">
        <v>434</v>
      </c>
      <c r="E67" t="s">
        <v>435</v>
      </c>
      <c r="F67" t="s">
        <v>436</v>
      </c>
      <c r="G67" s="80">
        <v>0</v>
      </c>
      <c r="H67" s="80">
        <v>0</v>
      </c>
      <c r="I67" s="80">
        <f>MAX(idp[[#This Row],[CC101]:[CC106-IK]])</f>
        <v>0</v>
      </c>
      <c r="J67" s="80">
        <f>MAX(idp[[#This Row],[CC201]:[CC203]])</f>
        <v>0</v>
      </c>
      <c r="K67" s="80">
        <v>0</v>
      </c>
      <c r="L67" s="80">
        <v>0</v>
      </c>
      <c r="M67" s="80"/>
      <c r="N67" s="80">
        <v>0</v>
      </c>
      <c r="O67" s="80">
        <v>0</v>
      </c>
      <c r="P67" s="80">
        <v>0</v>
      </c>
      <c r="Q67" s="80">
        <v>0</v>
      </c>
      <c r="R67" s="80">
        <v>0</v>
      </c>
      <c r="S67" s="80">
        <v>0</v>
      </c>
      <c r="T67" s="80"/>
      <c r="U67" s="80">
        <v>0</v>
      </c>
    </row>
    <row r="68" spans="1:21" x14ac:dyDescent="0.25">
      <c r="A68" t="s">
        <v>416</v>
      </c>
      <c r="B68" t="s">
        <v>417</v>
      </c>
      <c r="C68" t="s">
        <v>418</v>
      </c>
      <c r="D68" t="s">
        <v>437</v>
      </c>
      <c r="E68" t="s">
        <v>438</v>
      </c>
      <c r="F68" t="s">
        <v>439</v>
      </c>
      <c r="G68" s="80">
        <v>0</v>
      </c>
      <c r="H68" s="80">
        <v>0</v>
      </c>
      <c r="I68" s="80">
        <f>MAX(idp[[#This Row],[CC101]:[CC106-IK]])</f>
        <v>0</v>
      </c>
      <c r="J68" s="80">
        <f>MAX(idp[[#This Row],[CC201]:[CC203]])</f>
        <v>0</v>
      </c>
      <c r="K68" s="80">
        <v>0</v>
      </c>
      <c r="L68" s="80">
        <v>0</v>
      </c>
      <c r="M68" s="80"/>
      <c r="N68" s="80">
        <v>0</v>
      </c>
      <c r="O68" s="80">
        <v>0</v>
      </c>
      <c r="P68" s="80">
        <v>0</v>
      </c>
      <c r="Q68" s="80">
        <v>0</v>
      </c>
      <c r="R68" s="80">
        <v>0</v>
      </c>
      <c r="S68" s="80">
        <v>0</v>
      </c>
      <c r="T68" s="80"/>
      <c r="U68" s="80">
        <v>0</v>
      </c>
    </row>
    <row r="69" spans="1:21" x14ac:dyDescent="0.25">
      <c r="A69" t="s">
        <v>416</v>
      </c>
      <c r="B69" t="s">
        <v>417</v>
      </c>
      <c r="C69" t="s">
        <v>418</v>
      </c>
      <c r="D69" t="s">
        <v>440</v>
      </c>
      <c r="E69" t="s">
        <v>441</v>
      </c>
      <c r="F69" t="s">
        <v>442</v>
      </c>
      <c r="G69" s="80">
        <v>0</v>
      </c>
      <c r="H69" s="80">
        <v>0</v>
      </c>
      <c r="I69" s="80">
        <f>MAX(idp[[#This Row],[CC101]:[CC106-IK]])</f>
        <v>0</v>
      </c>
      <c r="J69" s="80">
        <f>MAX(idp[[#This Row],[CC201]:[CC203]])</f>
        <v>0</v>
      </c>
      <c r="K69" s="80">
        <v>0</v>
      </c>
      <c r="L69" s="80">
        <v>0</v>
      </c>
      <c r="M69" s="80"/>
      <c r="N69" s="80">
        <v>0</v>
      </c>
      <c r="O69" s="80">
        <v>0</v>
      </c>
      <c r="P69" s="80">
        <v>0</v>
      </c>
      <c r="Q69" s="80">
        <v>0</v>
      </c>
      <c r="R69" s="80">
        <v>0</v>
      </c>
      <c r="S69" s="80">
        <v>0</v>
      </c>
      <c r="T69" s="80"/>
      <c r="U69" s="80">
        <v>0</v>
      </c>
    </row>
    <row r="70" spans="1:21" x14ac:dyDescent="0.25">
      <c r="A70" t="s">
        <v>443</v>
      </c>
      <c r="B70" t="s">
        <v>444</v>
      </c>
      <c r="C70" t="s">
        <v>445</v>
      </c>
      <c r="D70" t="s">
        <v>446</v>
      </c>
      <c r="E70" t="s">
        <v>447</v>
      </c>
      <c r="F70" t="s">
        <v>448</v>
      </c>
      <c r="G70" s="80">
        <v>4657</v>
      </c>
      <c r="H70" s="80">
        <v>4404</v>
      </c>
      <c r="I70" s="80">
        <f>MAX(idp[[#This Row],[CC101]:[CC106-IK]])</f>
        <v>4404</v>
      </c>
      <c r="J70" s="80">
        <f>MAX(idp[[#This Row],[CC201]:[CC203]])</f>
        <v>1010</v>
      </c>
      <c r="K70" s="80">
        <v>1867</v>
      </c>
      <c r="L70" s="80">
        <v>1154</v>
      </c>
      <c r="M70" s="80"/>
      <c r="N70" s="80">
        <v>4404</v>
      </c>
      <c r="O70" s="80">
        <v>276</v>
      </c>
      <c r="P70" s="80">
        <v>758</v>
      </c>
      <c r="Q70" s="80">
        <v>1676</v>
      </c>
      <c r="R70" s="80">
        <v>379</v>
      </c>
      <c r="S70" s="80">
        <v>367</v>
      </c>
      <c r="T70" s="80"/>
      <c r="U70" s="80">
        <v>1010</v>
      </c>
    </row>
    <row r="71" spans="1:21" x14ac:dyDescent="0.25">
      <c r="A71" t="s">
        <v>443</v>
      </c>
      <c r="B71" t="s">
        <v>444</v>
      </c>
      <c r="C71" t="s">
        <v>445</v>
      </c>
      <c r="D71" t="s">
        <v>449</v>
      </c>
      <c r="E71" t="s">
        <v>450</v>
      </c>
      <c r="F71" t="s">
        <v>451</v>
      </c>
      <c r="G71" s="80">
        <v>1450</v>
      </c>
      <c r="H71" s="80">
        <v>756</v>
      </c>
      <c r="I71" s="80">
        <f>MAX(idp[[#This Row],[CC101]:[CC106-IK]])</f>
        <v>756</v>
      </c>
      <c r="J71" s="80">
        <f>MAX(idp[[#This Row],[CC201]:[CC203]])</f>
        <v>173</v>
      </c>
      <c r="K71" s="80">
        <v>320</v>
      </c>
      <c r="L71" s="80">
        <v>198</v>
      </c>
      <c r="M71" s="80"/>
      <c r="N71" s="80">
        <v>756</v>
      </c>
      <c r="O71" s="80">
        <v>47</v>
      </c>
      <c r="P71" s="80">
        <v>130</v>
      </c>
      <c r="Q71" s="80">
        <v>288</v>
      </c>
      <c r="R71" s="80">
        <v>65</v>
      </c>
      <c r="S71" s="80">
        <v>63</v>
      </c>
      <c r="T71" s="80"/>
      <c r="U71" s="80">
        <v>173</v>
      </c>
    </row>
    <row r="72" spans="1:21" x14ac:dyDescent="0.25">
      <c r="A72" t="s">
        <v>443</v>
      </c>
      <c r="B72" t="s">
        <v>444</v>
      </c>
      <c r="C72" t="s">
        <v>445</v>
      </c>
      <c r="D72" t="s">
        <v>452</v>
      </c>
      <c r="E72" t="s">
        <v>453</v>
      </c>
      <c r="F72" t="s">
        <v>454</v>
      </c>
      <c r="G72" s="80">
        <v>17766</v>
      </c>
      <c r="H72" s="80">
        <v>10860</v>
      </c>
      <c r="I72" s="80">
        <f>MAX(idp[[#This Row],[CC101]:[CC106-IK]])</f>
        <v>10860</v>
      </c>
      <c r="J72" s="80">
        <f>MAX(idp[[#This Row],[CC201]:[CC203]])</f>
        <v>2492</v>
      </c>
      <c r="K72" s="80">
        <v>4603</v>
      </c>
      <c r="L72" s="80">
        <v>2846</v>
      </c>
      <c r="M72" s="80"/>
      <c r="N72" s="80">
        <v>10860</v>
      </c>
      <c r="O72" s="80">
        <v>680</v>
      </c>
      <c r="P72" s="80">
        <v>1869</v>
      </c>
      <c r="Q72" s="80">
        <v>4132</v>
      </c>
      <c r="R72" s="80">
        <v>935</v>
      </c>
      <c r="S72" s="80">
        <v>904</v>
      </c>
      <c r="T72" s="80"/>
      <c r="U72" s="80">
        <v>2492</v>
      </c>
    </row>
    <row r="73" spans="1:21" x14ac:dyDescent="0.25">
      <c r="A73" t="s">
        <v>443</v>
      </c>
      <c r="B73" t="s">
        <v>444</v>
      </c>
      <c r="C73" t="s">
        <v>445</v>
      </c>
      <c r="D73" t="s">
        <v>455</v>
      </c>
      <c r="E73" t="s">
        <v>456</v>
      </c>
      <c r="F73" t="s">
        <v>457</v>
      </c>
      <c r="G73" s="80">
        <v>2916</v>
      </c>
      <c r="H73" s="80">
        <v>1060</v>
      </c>
      <c r="I73" s="80">
        <f>MAX(idp[[#This Row],[CC101]:[CC106-IK]])</f>
        <v>1060</v>
      </c>
      <c r="J73" s="80">
        <f>MAX(idp[[#This Row],[CC201]:[CC203]])</f>
        <v>243</v>
      </c>
      <c r="K73" s="80">
        <v>449</v>
      </c>
      <c r="L73" s="80">
        <v>278</v>
      </c>
      <c r="M73" s="80"/>
      <c r="N73" s="80">
        <v>1060</v>
      </c>
      <c r="O73" s="80">
        <v>66</v>
      </c>
      <c r="P73" s="80">
        <v>182</v>
      </c>
      <c r="Q73" s="80">
        <v>403</v>
      </c>
      <c r="R73" s="80">
        <v>91</v>
      </c>
      <c r="S73" s="80">
        <v>88</v>
      </c>
      <c r="T73" s="80"/>
      <c r="U73" s="80">
        <v>243</v>
      </c>
    </row>
    <row r="74" spans="1:21" x14ac:dyDescent="0.25">
      <c r="A74" t="s">
        <v>443</v>
      </c>
      <c r="B74" t="s">
        <v>444</v>
      </c>
      <c r="C74" t="s">
        <v>445</v>
      </c>
      <c r="D74" t="s">
        <v>458</v>
      </c>
      <c r="E74" t="s">
        <v>459</v>
      </c>
      <c r="F74" t="s">
        <v>460</v>
      </c>
      <c r="G74" s="80">
        <v>3592</v>
      </c>
      <c r="H74" s="80">
        <v>2999</v>
      </c>
      <c r="I74" s="80">
        <f>MAX(idp[[#This Row],[CC101]:[CC106-IK]])</f>
        <v>2999</v>
      </c>
      <c r="J74" s="80">
        <f>MAX(idp[[#This Row],[CC201]:[CC203]])</f>
        <v>688</v>
      </c>
      <c r="K74" s="80">
        <v>1271</v>
      </c>
      <c r="L74" s="80">
        <v>786</v>
      </c>
      <c r="M74" s="80"/>
      <c r="N74" s="80">
        <v>2999</v>
      </c>
      <c r="O74" s="80">
        <v>188</v>
      </c>
      <c r="P74" s="80">
        <v>516</v>
      </c>
      <c r="Q74" s="80">
        <v>1141</v>
      </c>
      <c r="R74" s="80">
        <v>258</v>
      </c>
      <c r="S74" s="80">
        <v>250</v>
      </c>
      <c r="T74" s="80"/>
      <c r="U74" s="80">
        <v>688</v>
      </c>
    </row>
    <row r="75" spans="1:21" x14ac:dyDescent="0.25">
      <c r="A75" t="s">
        <v>443</v>
      </c>
      <c r="B75" t="s">
        <v>444</v>
      </c>
      <c r="C75" t="s">
        <v>445</v>
      </c>
      <c r="D75" t="s">
        <v>461</v>
      </c>
      <c r="E75" t="s">
        <v>462</v>
      </c>
      <c r="F75" t="s">
        <v>463</v>
      </c>
      <c r="G75" s="80">
        <v>3648</v>
      </c>
      <c r="H75" s="80">
        <v>1435</v>
      </c>
      <c r="I75" s="80">
        <f>MAX(idp[[#This Row],[CC101]:[CC106-IK]])</f>
        <v>1435</v>
      </c>
      <c r="J75" s="80">
        <f>MAX(idp[[#This Row],[CC201]:[CC203]])</f>
        <v>329</v>
      </c>
      <c r="K75" s="80">
        <v>608</v>
      </c>
      <c r="L75" s="80">
        <v>376</v>
      </c>
      <c r="M75" s="80"/>
      <c r="N75" s="80">
        <v>1435</v>
      </c>
      <c r="O75" s="80">
        <v>90</v>
      </c>
      <c r="P75" s="80">
        <v>247</v>
      </c>
      <c r="Q75" s="80">
        <v>546</v>
      </c>
      <c r="R75" s="80">
        <v>123</v>
      </c>
      <c r="S75" s="80">
        <v>119</v>
      </c>
      <c r="T75" s="80"/>
      <c r="U75" s="80">
        <v>329</v>
      </c>
    </row>
    <row r="76" spans="1:21" x14ac:dyDescent="0.25">
      <c r="A76" t="s">
        <v>443</v>
      </c>
      <c r="B76" t="s">
        <v>444</v>
      </c>
      <c r="C76" t="s">
        <v>445</v>
      </c>
      <c r="D76" t="s">
        <v>464</v>
      </c>
      <c r="E76" t="s">
        <v>465</v>
      </c>
      <c r="F76" t="s">
        <v>466</v>
      </c>
      <c r="G76" s="80">
        <v>997</v>
      </c>
      <c r="H76" s="80">
        <v>764</v>
      </c>
      <c r="I76" s="80">
        <f>MAX(idp[[#This Row],[CC101]:[CC106-IK]])</f>
        <v>764</v>
      </c>
      <c r="J76" s="80">
        <f>MAX(idp[[#This Row],[CC201]:[CC203]])</f>
        <v>175</v>
      </c>
      <c r="K76" s="80">
        <v>324</v>
      </c>
      <c r="L76" s="80">
        <v>200</v>
      </c>
      <c r="M76" s="80"/>
      <c r="N76" s="80">
        <v>764</v>
      </c>
      <c r="O76" s="80">
        <v>48</v>
      </c>
      <c r="P76" s="80">
        <v>132</v>
      </c>
      <c r="Q76" s="80">
        <v>291</v>
      </c>
      <c r="R76" s="80">
        <v>66</v>
      </c>
      <c r="S76" s="80">
        <v>64</v>
      </c>
      <c r="T76" s="80"/>
      <c r="U76" s="80">
        <v>175</v>
      </c>
    </row>
    <row r="77" spans="1:21" x14ac:dyDescent="0.25">
      <c r="A77" t="s">
        <v>467</v>
      </c>
      <c r="B77" t="s">
        <v>468</v>
      </c>
      <c r="C77" t="s">
        <v>469</v>
      </c>
      <c r="D77" t="s">
        <v>470</v>
      </c>
      <c r="E77" t="s">
        <v>471</v>
      </c>
      <c r="F77" t="s">
        <v>472</v>
      </c>
      <c r="G77" s="80">
        <v>394</v>
      </c>
      <c r="H77" s="80">
        <v>153</v>
      </c>
      <c r="I77" s="80">
        <f>MAX(idp[[#This Row],[CC101]:[CC106-IK]])</f>
        <v>153</v>
      </c>
      <c r="J77" s="80">
        <f>MAX(idp[[#This Row],[CC201]:[CC203]])</f>
        <v>35</v>
      </c>
      <c r="K77" s="80">
        <v>65</v>
      </c>
      <c r="L77" s="80">
        <v>40</v>
      </c>
      <c r="M77" s="80"/>
      <c r="N77" s="80">
        <v>153</v>
      </c>
      <c r="O77" s="80">
        <v>10</v>
      </c>
      <c r="P77" s="80">
        <v>26</v>
      </c>
      <c r="Q77" s="80">
        <v>58</v>
      </c>
      <c r="R77" s="80">
        <v>13</v>
      </c>
      <c r="S77" s="80">
        <v>13</v>
      </c>
      <c r="T77" s="80"/>
      <c r="U77" s="80">
        <v>35</v>
      </c>
    </row>
    <row r="78" spans="1:21" x14ac:dyDescent="0.25">
      <c r="A78" t="s">
        <v>467</v>
      </c>
      <c r="B78" t="s">
        <v>468</v>
      </c>
      <c r="C78" t="s">
        <v>469</v>
      </c>
      <c r="D78" t="s">
        <v>473</v>
      </c>
      <c r="E78" t="s">
        <v>474</v>
      </c>
      <c r="F78" t="s">
        <v>475</v>
      </c>
      <c r="G78" s="80">
        <v>745</v>
      </c>
      <c r="H78" s="80">
        <v>120</v>
      </c>
      <c r="I78" s="80">
        <f>MAX(idp[[#This Row],[CC101]:[CC106-IK]])</f>
        <v>120</v>
      </c>
      <c r="J78" s="80">
        <f>MAX(idp[[#This Row],[CC201]:[CC203]])</f>
        <v>28</v>
      </c>
      <c r="K78" s="80">
        <v>51</v>
      </c>
      <c r="L78" s="80">
        <v>31</v>
      </c>
      <c r="M78" s="80"/>
      <c r="N78" s="80">
        <v>120</v>
      </c>
      <c r="O78" s="80">
        <v>8</v>
      </c>
      <c r="P78" s="80">
        <v>21</v>
      </c>
      <c r="Q78" s="80">
        <v>46</v>
      </c>
      <c r="R78" s="80">
        <v>10</v>
      </c>
      <c r="S78" s="80">
        <v>10</v>
      </c>
      <c r="T78" s="80"/>
      <c r="U78" s="80">
        <v>28</v>
      </c>
    </row>
    <row r="79" spans="1:21" x14ac:dyDescent="0.25">
      <c r="A79" t="s">
        <v>467</v>
      </c>
      <c r="B79" t="s">
        <v>468</v>
      </c>
      <c r="C79" t="s">
        <v>469</v>
      </c>
      <c r="D79" t="s">
        <v>476</v>
      </c>
      <c r="E79" t="s">
        <v>477</v>
      </c>
      <c r="F79" t="s">
        <v>478</v>
      </c>
      <c r="G79" s="80">
        <v>1456</v>
      </c>
      <c r="H79" s="80">
        <v>1456</v>
      </c>
      <c r="I79" s="80">
        <f>MAX(idp[[#This Row],[CC101]:[CC106-IK]])</f>
        <v>1456</v>
      </c>
      <c r="J79" s="80">
        <f>MAX(idp[[#This Row],[CC201]:[CC203]])</f>
        <v>334</v>
      </c>
      <c r="K79" s="80">
        <v>617</v>
      </c>
      <c r="L79" s="80">
        <v>382</v>
      </c>
      <c r="M79" s="80"/>
      <c r="N79" s="80">
        <v>1456</v>
      </c>
      <c r="O79" s="80">
        <v>91</v>
      </c>
      <c r="P79" s="80">
        <v>251</v>
      </c>
      <c r="Q79" s="80">
        <v>554</v>
      </c>
      <c r="R79" s="80">
        <v>125</v>
      </c>
      <c r="S79" s="80">
        <v>121</v>
      </c>
      <c r="T79" s="80"/>
      <c r="U79" s="80">
        <v>334</v>
      </c>
    </row>
    <row r="80" spans="1:21" x14ac:dyDescent="0.25">
      <c r="A80" t="s">
        <v>467</v>
      </c>
      <c r="B80" t="s">
        <v>468</v>
      </c>
      <c r="C80" t="s">
        <v>469</v>
      </c>
      <c r="D80" t="s">
        <v>479</v>
      </c>
      <c r="E80" t="s">
        <v>480</v>
      </c>
      <c r="F80" t="s">
        <v>481</v>
      </c>
      <c r="G80" s="80">
        <v>312</v>
      </c>
      <c r="H80" s="80">
        <v>100</v>
      </c>
      <c r="I80" s="80">
        <f>MAX(idp[[#This Row],[CC101]:[CC106-IK]])</f>
        <v>100</v>
      </c>
      <c r="J80" s="80">
        <f>MAX(idp[[#This Row],[CC201]:[CC203]])</f>
        <v>23</v>
      </c>
      <c r="K80" s="80">
        <v>42</v>
      </c>
      <c r="L80" s="80">
        <v>26</v>
      </c>
      <c r="M80" s="80"/>
      <c r="N80" s="80">
        <v>100</v>
      </c>
      <c r="O80" s="80">
        <v>6</v>
      </c>
      <c r="P80" s="80">
        <v>17</v>
      </c>
      <c r="Q80" s="80">
        <v>38</v>
      </c>
      <c r="R80" s="80">
        <v>9</v>
      </c>
      <c r="S80" s="80">
        <v>8</v>
      </c>
      <c r="T80" s="80"/>
      <c r="U80" s="80">
        <v>23</v>
      </c>
    </row>
    <row r="81" spans="1:21" x14ac:dyDescent="0.25">
      <c r="A81" t="s">
        <v>482</v>
      </c>
      <c r="B81" t="s">
        <v>483</v>
      </c>
      <c r="C81" t="s">
        <v>484</v>
      </c>
      <c r="D81" t="s">
        <v>485</v>
      </c>
      <c r="E81" t="s">
        <v>486</v>
      </c>
      <c r="F81" t="s">
        <v>487</v>
      </c>
      <c r="G81" s="80">
        <v>2192</v>
      </c>
      <c r="H81" s="80">
        <v>224</v>
      </c>
      <c r="I81" s="80">
        <f>MAX(idp[[#This Row],[CC101]:[CC106-IK]])</f>
        <v>224</v>
      </c>
      <c r="J81" s="80">
        <f>MAX(idp[[#This Row],[CC201]:[CC203]])</f>
        <v>51</v>
      </c>
      <c r="K81" s="80">
        <v>95</v>
      </c>
      <c r="L81" s="80">
        <v>59</v>
      </c>
      <c r="M81" s="80"/>
      <c r="N81" s="80">
        <v>224</v>
      </c>
      <c r="O81" s="80">
        <v>14</v>
      </c>
      <c r="P81" s="80">
        <v>39</v>
      </c>
      <c r="Q81" s="80">
        <v>85</v>
      </c>
      <c r="R81" s="80">
        <v>19</v>
      </c>
      <c r="S81" s="80">
        <v>19</v>
      </c>
      <c r="T81" s="80"/>
      <c r="U81" s="80">
        <v>51</v>
      </c>
    </row>
    <row r="82" spans="1:21" x14ac:dyDescent="0.25">
      <c r="A82" t="s">
        <v>482</v>
      </c>
      <c r="B82" t="s">
        <v>483</v>
      </c>
      <c r="C82" t="s">
        <v>484</v>
      </c>
      <c r="D82" t="s">
        <v>488</v>
      </c>
      <c r="E82" t="s">
        <v>489</v>
      </c>
      <c r="F82" t="s">
        <v>490</v>
      </c>
      <c r="G82" s="80">
        <v>1830</v>
      </c>
      <c r="H82" s="80">
        <v>69</v>
      </c>
      <c r="I82" s="80">
        <f>MAX(idp[[#This Row],[CC101]:[CC106-IK]])</f>
        <v>69</v>
      </c>
      <c r="J82" s="80">
        <f>MAX(idp[[#This Row],[CC201]:[CC203]])</f>
        <v>16</v>
      </c>
      <c r="K82" s="80">
        <v>29</v>
      </c>
      <c r="L82" s="80">
        <v>18</v>
      </c>
      <c r="M82" s="80"/>
      <c r="N82" s="80">
        <v>69</v>
      </c>
      <c r="O82" s="80">
        <v>4</v>
      </c>
      <c r="P82" s="80">
        <v>12</v>
      </c>
      <c r="Q82" s="80">
        <v>26</v>
      </c>
      <c r="R82" s="80">
        <v>6</v>
      </c>
      <c r="S82" s="80">
        <v>6</v>
      </c>
      <c r="T82" s="80"/>
      <c r="U82" s="80">
        <v>16</v>
      </c>
    </row>
    <row r="83" spans="1:21" x14ac:dyDescent="0.25">
      <c r="A83" t="s">
        <v>482</v>
      </c>
      <c r="B83" t="s">
        <v>483</v>
      </c>
      <c r="C83" t="s">
        <v>484</v>
      </c>
      <c r="D83" t="s">
        <v>491</v>
      </c>
      <c r="E83" t="s">
        <v>492</v>
      </c>
      <c r="F83" t="s">
        <v>493</v>
      </c>
      <c r="G83" s="80">
        <v>749</v>
      </c>
      <c r="H83" s="80">
        <v>176</v>
      </c>
      <c r="I83" s="80">
        <f>MAX(idp[[#This Row],[CC101]:[CC106-IK]])</f>
        <v>176</v>
      </c>
      <c r="J83" s="80">
        <f>MAX(idp[[#This Row],[CC201]:[CC203]])</f>
        <v>40</v>
      </c>
      <c r="K83" s="80">
        <v>75</v>
      </c>
      <c r="L83" s="80">
        <v>46</v>
      </c>
      <c r="M83" s="80"/>
      <c r="N83" s="80">
        <v>176</v>
      </c>
      <c r="O83" s="80">
        <v>11</v>
      </c>
      <c r="P83" s="80">
        <v>30</v>
      </c>
      <c r="Q83" s="80">
        <v>67</v>
      </c>
      <c r="R83" s="80">
        <v>15</v>
      </c>
      <c r="S83" s="80">
        <v>15</v>
      </c>
      <c r="T83" s="80"/>
      <c r="U83" s="80">
        <v>40</v>
      </c>
    </row>
    <row r="84" spans="1:21" x14ac:dyDescent="0.25">
      <c r="A84" t="s">
        <v>482</v>
      </c>
      <c r="B84" t="s">
        <v>483</v>
      </c>
      <c r="C84" t="s">
        <v>484</v>
      </c>
      <c r="D84" t="s">
        <v>494</v>
      </c>
      <c r="E84" t="s">
        <v>495</v>
      </c>
      <c r="F84" t="s">
        <v>496</v>
      </c>
      <c r="G84" s="80">
        <v>777</v>
      </c>
      <c r="H84" s="80">
        <v>777</v>
      </c>
      <c r="I84" s="80">
        <f>MAX(idp[[#This Row],[CC101]:[CC106-IK]])</f>
        <v>777</v>
      </c>
      <c r="J84" s="80">
        <f>MAX(idp[[#This Row],[CC201]:[CC203]])</f>
        <v>178</v>
      </c>
      <c r="K84" s="80">
        <v>329</v>
      </c>
      <c r="L84" s="80">
        <v>204</v>
      </c>
      <c r="M84" s="80"/>
      <c r="N84" s="80">
        <v>777</v>
      </c>
      <c r="O84" s="80">
        <v>49</v>
      </c>
      <c r="P84" s="80">
        <v>134</v>
      </c>
      <c r="Q84" s="80">
        <v>296</v>
      </c>
      <c r="R84" s="80">
        <v>67</v>
      </c>
      <c r="S84" s="80">
        <v>65</v>
      </c>
      <c r="T84" s="80"/>
      <c r="U84" s="80">
        <v>178</v>
      </c>
    </row>
    <row r="85" spans="1:21" x14ac:dyDescent="0.25">
      <c r="A85" t="s">
        <v>482</v>
      </c>
      <c r="B85" t="s">
        <v>483</v>
      </c>
      <c r="C85" t="s">
        <v>484</v>
      </c>
      <c r="D85" t="s">
        <v>497</v>
      </c>
      <c r="E85" t="s">
        <v>498</v>
      </c>
      <c r="F85" t="s">
        <v>499</v>
      </c>
      <c r="G85" s="80">
        <v>8251</v>
      </c>
      <c r="H85" s="80">
        <v>6175</v>
      </c>
      <c r="I85" s="80">
        <f>MAX(idp[[#This Row],[CC101]:[CC106-IK]])</f>
        <v>6175</v>
      </c>
      <c r="J85" s="80">
        <f>MAX(idp[[#This Row],[CC201]:[CC203]])</f>
        <v>1417</v>
      </c>
      <c r="K85" s="80">
        <v>2617</v>
      </c>
      <c r="L85" s="80">
        <v>1618</v>
      </c>
      <c r="M85" s="80"/>
      <c r="N85" s="80">
        <v>6175</v>
      </c>
      <c r="O85" s="80">
        <v>387</v>
      </c>
      <c r="P85" s="80">
        <v>1063</v>
      </c>
      <c r="Q85" s="80">
        <v>2350</v>
      </c>
      <c r="R85" s="80">
        <v>531</v>
      </c>
      <c r="S85" s="80">
        <v>514</v>
      </c>
      <c r="T85" s="80"/>
      <c r="U85" s="80">
        <v>1417</v>
      </c>
    </row>
    <row r="86" spans="1:21" x14ac:dyDescent="0.25">
      <c r="A86" t="s">
        <v>482</v>
      </c>
      <c r="B86" t="s">
        <v>483</v>
      </c>
      <c r="C86" t="s">
        <v>484</v>
      </c>
      <c r="D86" t="s">
        <v>500</v>
      </c>
      <c r="E86" t="s">
        <v>501</v>
      </c>
      <c r="F86" t="s">
        <v>502</v>
      </c>
      <c r="G86" s="80">
        <v>1702</v>
      </c>
      <c r="H86" s="80">
        <v>431</v>
      </c>
      <c r="I86" s="80">
        <f>MAX(idp[[#This Row],[CC101]:[CC106-IK]])</f>
        <v>431</v>
      </c>
      <c r="J86" s="80">
        <f>MAX(idp[[#This Row],[CC201]:[CC203]])</f>
        <v>99</v>
      </c>
      <c r="K86" s="80">
        <v>183</v>
      </c>
      <c r="L86" s="80">
        <v>113</v>
      </c>
      <c r="M86" s="80"/>
      <c r="N86" s="80">
        <v>431</v>
      </c>
      <c r="O86" s="80">
        <v>27</v>
      </c>
      <c r="P86" s="80">
        <v>74</v>
      </c>
      <c r="Q86" s="80">
        <v>164</v>
      </c>
      <c r="R86" s="80">
        <v>37</v>
      </c>
      <c r="S86" s="80">
        <v>36</v>
      </c>
      <c r="T86" s="80"/>
      <c r="U86" s="80">
        <v>99</v>
      </c>
    </row>
    <row r="87" spans="1:21" x14ac:dyDescent="0.25">
      <c r="A87" t="s">
        <v>482</v>
      </c>
      <c r="B87" t="s">
        <v>483</v>
      </c>
      <c r="C87" t="s">
        <v>484</v>
      </c>
      <c r="D87" t="s">
        <v>503</v>
      </c>
      <c r="E87" t="s">
        <v>504</v>
      </c>
      <c r="F87" t="s">
        <v>505</v>
      </c>
      <c r="G87" s="80">
        <v>225</v>
      </c>
      <c r="H87" s="80">
        <v>6</v>
      </c>
      <c r="I87" s="80">
        <f>MAX(idp[[#This Row],[CC101]:[CC106-IK]])</f>
        <v>6</v>
      </c>
      <c r="J87" s="80">
        <f>MAX(idp[[#This Row],[CC201]:[CC203]])</f>
        <v>1</v>
      </c>
      <c r="K87" s="80">
        <v>3</v>
      </c>
      <c r="L87" s="80">
        <v>2</v>
      </c>
      <c r="M87" s="80"/>
      <c r="N87" s="80">
        <v>6</v>
      </c>
      <c r="O87" s="80">
        <v>0</v>
      </c>
      <c r="P87" s="80">
        <v>1</v>
      </c>
      <c r="Q87" s="80">
        <v>2</v>
      </c>
      <c r="R87" s="80">
        <v>1</v>
      </c>
      <c r="S87" s="80">
        <v>0</v>
      </c>
      <c r="T87" s="80"/>
      <c r="U87" s="80">
        <v>1</v>
      </c>
    </row>
    <row r="88" spans="1:21" x14ac:dyDescent="0.25">
      <c r="A88" t="s">
        <v>506</v>
      </c>
      <c r="B88" t="s">
        <v>507</v>
      </c>
      <c r="C88" t="s">
        <v>508</v>
      </c>
      <c r="D88" t="s">
        <v>509</v>
      </c>
      <c r="E88" t="s">
        <v>510</v>
      </c>
      <c r="F88" t="s">
        <v>511</v>
      </c>
      <c r="G88" s="80">
        <v>2643</v>
      </c>
      <c r="H88" s="80">
        <v>1721</v>
      </c>
      <c r="I88" s="80">
        <f>MAX(idp[[#This Row],[CC101]:[CC106-IK]])</f>
        <v>1721</v>
      </c>
      <c r="J88" s="80">
        <f>MAX(idp[[#This Row],[CC201]:[CC203]])</f>
        <v>395</v>
      </c>
      <c r="K88" s="80">
        <v>729</v>
      </c>
      <c r="L88" s="80">
        <v>451</v>
      </c>
      <c r="M88" s="80"/>
      <c r="N88" s="80">
        <v>1721</v>
      </c>
      <c r="O88" s="80">
        <v>108</v>
      </c>
      <c r="P88" s="80">
        <v>296</v>
      </c>
      <c r="Q88" s="80">
        <v>655</v>
      </c>
      <c r="R88" s="80">
        <v>148</v>
      </c>
      <c r="S88" s="80">
        <v>143</v>
      </c>
      <c r="T88" s="80"/>
      <c r="U88" s="80">
        <v>395</v>
      </c>
    </row>
    <row r="89" spans="1:21" x14ac:dyDescent="0.25">
      <c r="A89" t="s">
        <v>506</v>
      </c>
      <c r="B89" t="s">
        <v>507</v>
      </c>
      <c r="C89" t="s">
        <v>508</v>
      </c>
      <c r="D89" t="s">
        <v>512</v>
      </c>
      <c r="E89" t="s">
        <v>513</v>
      </c>
      <c r="F89" t="s">
        <v>514</v>
      </c>
      <c r="G89" s="80">
        <v>625</v>
      </c>
      <c r="H89" s="80">
        <v>616</v>
      </c>
      <c r="I89" s="80">
        <f>MAX(idp[[#This Row],[CC101]:[CC106-IK]])</f>
        <v>616</v>
      </c>
      <c r="J89" s="80">
        <f>MAX(idp[[#This Row],[CC201]:[CC203]])</f>
        <v>141</v>
      </c>
      <c r="K89" s="80">
        <v>261</v>
      </c>
      <c r="L89" s="80">
        <v>161</v>
      </c>
      <c r="M89" s="80"/>
      <c r="N89" s="80">
        <v>616</v>
      </c>
      <c r="O89" s="80">
        <v>39</v>
      </c>
      <c r="P89" s="80">
        <v>106</v>
      </c>
      <c r="Q89" s="80">
        <v>234</v>
      </c>
      <c r="R89" s="80">
        <v>53</v>
      </c>
      <c r="S89" s="80">
        <v>51</v>
      </c>
      <c r="T89" s="80"/>
      <c r="U89" s="80">
        <v>141</v>
      </c>
    </row>
    <row r="90" spans="1:21" x14ac:dyDescent="0.25">
      <c r="A90" t="s">
        <v>506</v>
      </c>
      <c r="B90" t="s">
        <v>507</v>
      </c>
      <c r="C90" t="s">
        <v>508</v>
      </c>
      <c r="D90" t="s">
        <v>515</v>
      </c>
      <c r="E90" t="s">
        <v>516</v>
      </c>
      <c r="F90" t="s">
        <v>517</v>
      </c>
      <c r="G90" s="80">
        <v>1231</v>
      </c>
      <c r="H90" s="80">
        <v>859</v>
      </c>
      <c r="I90" s="80">
        <f>MAX(idp[[#This Row],[CC101]:[CC106-IK]])</f>
        <v>859</v>
      </c>
      <c r="J90" s="80">
        <f>MAX(idp[[#This Row],[CC201]:[CC203]])</f>
        <v>197</v>
      </c>
      <c r="K90" s="80">
        <v>364</v>
      </c>
      <c r="L90" s="80">
        <v>225</v>
      </c>
      <c r="M90" s="80"/>
      <c r="N90" s="80">
        <v>859</v>
      </c>
      <c r="O90" s="80">
        <v>54</v>
      </c>
      <c r="P90" s="80">
        <v>148</v>
      </c>
      <c r="Q90" s="80">
        <v>327</v>
      </c>
      <c r="R90" s="80">
        <v>74</v>
      </c>
      <c r="S90" s="80">
        <v>71</v>
      </c>
      <c r="T90" s="80"/>
      <c r="U90" s="80">
        <v>197</v>
      </c>
    </row>
    <row r="91" spans="1:21" x14ac:dyDescent="0.25">
      <c r="A91" t="s">
        <v>506</v>
      </c>
      <c r="B91" t="s">
        <v>507</v>
      </c>
      <c r="C91" t="s">
        <v>508</v>
      </c>
      <c r="D91" t="s">
        <v>518</v>
      </c>
      <c r="E91" t="s">
        <v>519</v>
      </c>
      <c r="F91" t="s">
        <v>520</v>
      </c>
      <c r="G91" s="80">
        <v>7369</v>
      </c>
      <c r="H91" s="80">
        <v>5634</v>
      </c>
      <c r="I91" s="80">
        <f>MAX(idp[[#This Row],[CC101]:[CC106-IK]])</f>
        <v>5634</v>
      </c>
      <c r="J91" s="80">
        <f>MAX(idp[[#This Row],[CC201]:[CC203]])</f>
        <v>1293</v>
      </c>
      <c r="K91" s="80">
        <v>2388</v>
      </c>
      <c r="L91" s="80">
        <v>1476</v>
      </c>
      <c r="M91" s="80"/>
      <c r="N91" s="80">
        <v>5634</v>
      </c>
      <c r="O91" s="80">
        <v>353</v>
      </c>
      <c r="P91" s="80">
        <v>970</v>
      </c>
      <c r="Q91" s="80">
        <v>2144</v>
      </c>
      <c r="R91" s="80">
        <v>485</v>
      </c>
      <c r="S91" s="80">
        <v>469</v>
      </c>
      <c r="T91" s="80"/>
      <c r="U91" s="80">
        <v>1293</v>
      </c>
    </row>
    <row r="92" spans="1:21" x14ac:dyDescent="0.25">
      <c r="A92" t="s">
        <v>521</v>
      </c>
      <c r="B92" t="s">
        <v>522</v>
      </c>
      <c r="C92" t="s">
        <v>523</v>
      </c>
      <c r="D92" t="s">
        <v>524</v>
      </c>
      <c r="E92" t="s">
        <v>525</v>
      </c>
      <c r="F92" t="s">
        <v>526</v>
      </c>
      <c r="G92" s="80">
        <v>200</v>
      </c>
      <c r="H92" s="80">
        <v>126</v>
      </c>
      <c r="I92" s="80">
        <f>MAX(idp[[#This Row],[CC101]:[CC106-IK]])</f>
        <v>126</v>
      </c>
      <c r="J92" s="80">
        <f>MAX(idp[[#This Row],[CC201]:[CC203]])</f>
        <v>29</v>
      </c>
      <c r="K92" s="80">
        <v>53</v>
      </c>
      <c r="L92" s="80">
        <v>33</v>
      </c>
      <c r="M92" s="80"/>
      <c r="N92" s="80">
        <v>126</v>
      </c>
      <c r="O92" s="80">
        <v>8</v>
      </c>
      <c r="P92" s="80">
        <v>22</v>
      </c>
      <c r="Q92" s="80">
        <v>48</v>
      </c>
      <c r="R92" s="80">
        <v>11</v>
      </c>
      <c r="S92" s="80">
        <v>10</v>
      </c>
      <c r="T92" s="80"/>
      <c r="U92" s="80">
        <v>29</v>
      </c>
    </row>
    <row r="93" spans="1:21" x14ac:dyDescent="0.25">
      <c r="A93" t="s">
        <v>521</v>
      </c>
      <c r="B93" t="s">
        <v>522</v>
      </c>
      <c r="C93" t="s">
        <v>523</v>
      </c>
      <c r="D93" t="s">
        <v>527</v>
      </c>
      <c r="E93" t="s">
        <v>528</v>
      </c>
      <c r="F93" t="s">
        <v>529</v>
      </c>
      <c r="G93" s="80">
        <v>2139</v>
      </c>
      <c r="H93" s="80">
        <v>1033</v>
      </c>
      <c r="I93" s="80">
        <f>MAX(idp[[#This Row],[CC101]:[CC106-IK]])</f>
        <v>1033</v>
      </c>
      <c r="J93" s="80">
        <f>MAX(idp[[#This Row],[CC201]:[CC203]])</f>
        <v>237</v>
      </c>
      <c r="K93" s="80">
        <v>438</v>
      </c>
      <c r="L93" s="80">
        <v>271</v>
      </c>
      <c r="M93" s="80"/>
      <c r="N93" s="80">
        <v>1033</v>
      </c>
      <c r="O93" s="80">
        <v>65</v>
      </c>
      <c r="P93" s="80">
        <v>178</v>
      </c>
      <c r="Q93" s="80">
        <v>393</v>
      </c>
      <c r="R93" s="80">
        <v>89</v>
      </c>
      <c r="S93" s="80">
        <v>86</v>
      </c>
      <c r="T93" s="80"/>
      <c r="U93" s="80">
        <v>237</v>
      </c>
    </row>
    <row r="94" spans="1:21" x14ac:dyDescent="0.25">
      <c r="A94" t="s">
        <v>521</v>
      </c>
      <c r="B94" t="s">
        <v>522</v>
      </c>
      <c r="C94" t="s">
        <v>523</v>
      </c>
      <c r="D94" t="s">
        <v>530</v>
      </c>
      <c r="E94" t="s">
        <v>531</v>
      </c>
      <c r="F94" t="s">
        <v>532</v>
      </c>
      <c r="G94" s="80">
        <v>5957</v>
      </c>
      <c r="H94" s="80">
        <v>2851</v>
      </c>
      <c r="I94" s="80">
        <f>MAX(idp[[#This Row],[CC101]:[CC106-IK]])</f>
        <v>2851</v>
      </c>
      <c r="J94" s="80">
        <f>MAX(idp[[#This Row],[CC201]:[CC203]])</f>
        <v>654</v>
      </c>
      <c r="K94" s="80">
        <v>1208</v>
      </c>
      <c r="L94" s="80">
        <v>747</v>
      </c>
      <c r="M94" s="80"/>
      <c r="N94" s="80">
        <v>2851</v>
      </c>
      <c r="O94" s="80">
        <v>179</v>
      </c>
      <c r="P94" s="80">
        <v>491</v>
      </c>
      <c r="Q94" s="80">
        <v>1085</v>
      </c>
      <c r="R94" s="80">
        <v>245</v>
      </c>
      <c r="S94" s="80">
        <v>237</v>
      </c>
      <c r="T94" s="80"/>
      <c r="U94" s="80">
        <v>654</v>
      </c>
    </row>
    <row r="95" spans="1:21" x14ac:dyDescent="0.25">
      <c r="A95" t="s">
        <v>521</v>
      </c>
      <c r="B95" t="s">
        <v>522</v>
      </c>
      <c r="C95" t="s">
        <v>523</v>
      </c>
      <c r="D95" t="s">
        <v>533</v>
      </c>
      <c r="E95" t="s">
        <v>534</v>
      </c>
      <c r="F95" t="s">
        <v>535</v>
      </c>
      <c r="G95" s="80">
        <v>697</v>
      </c>
      <c r="H95" s="80">
        <v>697</v>
      </c>
      <c r="I95" s="80">
        <f>MAX(idp[[#This Row],[CC101]:[CC106-IK]])</f>
        <v>697</v>
      </c>
      <c r="J95" s="80">
        <f>MAX(idp[[#This Row],[CC201]:[CC203]])</f>
        <v>160</v>
      </c>
      <c r="K95" s="80">
        <v>295</v>
      </c>
      <c r="L95" s="80">
        <v>183</v>
      </c>
      <c r="M95" s="80"/>
      <c r="N95" s="80">
        <v>697</v>
      </c>
      <c r="O95" s="80">
        <v>44</v>
      </c>
      <c r="P95" s="80">
        <v>120</v>
      </c>
      <c r="Q95" s="80">
        <v>265</v>
      </c>
      <c r="R95" s="80">
        <v>60</v>
      </c>
      <c r="S95" s="80">
        <v>58</v>
      </c>
      <c r="T95" s="80"/>
      <c r="U95" s="80">
        <v>160</v>
      </c>
    </row>
    <row r="96" spans="1:21" x14ac:dyDescent="0.25">
      <c r="A96" t="s">
        <v>536</v>
      </c>
      <c r="B96" t="s">
        <v>537</v>
      </c>
      <c r="C96" t="s">
        <v>538</v>
      </c>
      <c r="D96" t="s">
        <v>539</v>
      </c>
      <c r="E96" t="s">
        <v>540</v>
      </c>
      <c r="F96" t="s">
        <v>541</v>
      </c>
      <c r="G96" s="80">
        <v>302</v>
      </c>
      <c r="H96" s="80">
        <v>2</v>
      </c>
      <c r="I96" s="80">
        <f>MAX(idp[[#This Row],[CC101]:[CC106-IK]])</f>
        <v>2</v>
      </c>
      <c r="J96" s="80">
        <f>MAX(idp[[#This Row],[CC201]:[CC203]])</f>
        <v>0</v>
      </c>
      <c r="K96" s="80">
        <v>1</v>
      </c>
      <c r="L96" s="80">
        <v>1</v>
      </c>
      <c r="M96" s="80"/>
      <c r="N96" s="80">
        <v>2</v>
      </c>
      <c r="O96" s="80">
        <v>0</v>
      </c>
      <c r="P96" s="80">
        <v>0</v>
      </c>
      <c r="Q96" s="80">
        <v>1</v>
      </c>
      <c r="R96" s="80">
        <v>0</v>
      </c>
      <c r="S96" s="80">
        <v>0</v>
      </c>
      <c r="T96" s="80"/>
      <c r="U96" s="80">
        <v>0</v>
      </c>
    </row>
    <row r="97" spans="1:21" x14ac:dyDescent="0.25">
      <c r="A97" t="s">
        <v>536</v>
      </c>
      <c r="B97" t="s">
        <v>537</v>
      </c>
      <c r="C97" t="s">
        <v>538</v>
      </c>
      <c r="D97" t="s">
        <v>542</v>
      </c>
      <c r="E97" t="s">
        <v>543</v>
      </c>
      <c r="F97" t="s">
        <v>544</v>
      </c>
      <c r="G97" s="80">
        <v>229</v>
      </c>
      <c r="H97" s="80">
        <v>88</v>
      </c>
      <c r="I97" s="80">
        <f>MAX(idp[[#This Row],[CC101]:[CC106-IK]])</f>
        <v>88</v>
      </c>
      <c r="J97" s="80">
        <f>MAX(idp[[#This Row],[CC201]:[CC203]])</f>
        <v>20</v>
      </c>
      <c r="K97" s="80">
        <v>37</v>
      </c>
      <c r="L97" s="80">
        <v>23</v>
      </c>
      <c r="M97" s="80"/>
      <c r="N97" s="80">
        <v>88</v>
      </c>
      <c r="O97" s="80">
        <v>6</v>
      </c>
      <c r="P97" s="80">
        <v>15</v>
      </c>
      <c r="Q97" s="80">
        <v>33</v>
      </c>
      <c r="R97" s="80">
        <v>8</v>
      </c>
      <c r="S97" s="80">
        <v>7</v>
      </c>
      <c r="T97" s="80"/>
      <c r="U97" s="80">
        <v>20</v>
      </c>
    </row>
    <row r="98" spans="1:21" x14ac:dyDescent="0.25">
      <c r="A98" t="s">
        <v>536</v>
      </c>
      <c r="B98" t="s">
        <v>537</v>
      </c>
      <c r="C98" t="s">
        <v>538</v>
      </c>
      <c r="D98" t="s">
        <v>545</v>
      </c>
      <c r="E98" t="s">
        <v>546</v>
      </c>
      <c r="F98" t="s">
        <v>547</v>
      </c>
      <c r="G98" s="80">
        <v>139</v>
      </c>
      <c r="H98" s="80">
        <v>56</v>
      </c>
      <c r="I98" s="80">
        <f>MAX(idp[[#This Row],[CC101]:[CC106-IK]])</f>
        <v>56</v>
      </c>
      <c r="J98" s="80">
        <f>MAX(idp[[#This Row],[CC201]:[CC203]])</f>
        <v>13</v>
      </c>
      <c r="K98" s="80">
        <v>24</v>
      </c>
      <c r="L98" s="80">
        <v>15</v>
      </c>
      <c r="M98" s="80"/>
      <c r="N98" s="80">
        <v>56</v>
      </c>
      <c r="O98" s="80">
        <v>4</v>
      </c>
      <c r="P98" s="80">
        <v>10</v>
      </c>
      <c r="Q98" s="80">
        <v>21</v>
      </c>
      <c r="R98" s="80">
        <v>5</v>
      </c>
      <c r="S98" s="80">
        <v>5</v>
      </c>
      <c r="T98" s="80"/>
      <c r="U98" s="80">
        <v>13</v>
      </c>
    </row>
    <row r="99" spans="1:21" x14ac:dyDescent="0.25">
      <c r="A99" t="s">
        <v>536</v>
      </c>
      <c r="B99" t="s">
        <v>537</v>
      </c>
      <c r="C99" t="s">
        <v>538</v>
      </c>
      <c r="D99" t="s">
        <v>548</v>
      </c>
      <c r="E99" t="s">
        <v>549</v>
      </c>
      <c r="F99" t="s">
        <v>550</v>
      </c>
      <c r="G99" s="80">
        <v>805</v>
      </c>
      <c r="H99" s="80">
        <v>396</v>
      </c>
      <c r="I99" s="80">
        <f>MAX(idp[[#This Row],[CC101]:[CC106-IK]])</f>
        <v>396</v>
      </c>
      <c r="J99" s="80">
        <f>MAX(idp[[#This Row],[CC201]:[CC203]])</f>
        <v>91</v>
      </c>
      <c r="K99" s="80">
        <v>168</v>
      </c>
      <c r="L99" s="80">
        <v>104</v>
      </c>
      <c r="M99" s="80"/>
      <c r="N99" s="80">
        <v>396</v>
      </c>
      <c r="O99" s="80">
        <v>25</v>
      </c>
      <c r="P99" s="80">
        <v>68</v>
      </c>
      <c r="Q99" s="80">
        <v>151</v>
      </c>
      <c r="R99" s="80">
        <v>34</v>
      </c>
      <c r="S99" s="80">
        <v>33</v>
      </c>
      <c r="T99" s="80"/>
      <c r="U99" s="80">
        <v>91</v>
      </c>
    </row>
    <row r="100" spans="1:21" x14ac:dyDescent="0.25">
      <c r="A100" t="s">
        <v>536</v>
      </c>
      <c r="B100" t="s">
        <v>537</v>
      </c>
      <c r="C100" t="s">
        <v>538</v>
      </c>
      <c r="D100" t="s">
        <v>551</v>
      </c>
      <c r="E100" t="s">
        <v>552</v>
      </c>
      <c r="F100" t="s">
        <v>553</v>
      </c>
      <c r="G100" s="80">
        <v>70</v>
      </c>
      <c r="H100" s="80">
        <v>70</v>
      </c>
      <c r="I100" s="80">
        <f>MAX(idp[[#This Row],[CC101]:[CC106-IK]])</f>
        <v>70</v>
      </c>
      <c r="J100" s="80">
        <f>MAX(idp[[#This Row],[CC201]:[CC203]])</f>
        <v>16</v>
      </c>
      <c r="K100" s="80">
        <v>30</v>
      </c>
      <c r="L100" s="80">
        <v>18</v>
      </c>
      <c r="M100" s="80"/>
      <c r="N100" s="80">
        <v>70</v>
      </c>
      <c r="O100" s="80">
        <v>4</v>
      </c>
      <c r="P100" s="80">
        <v>12</v>
      </c>
      <c r="Q100" s="80">
        <v>27</v>
      </c>
      <c r="R100" s="80">
        <v>6</v>
      </c>
      <c r="S100" s="80">
        <v>6</v>
      </c>
      <c r="T100" s="80"/>
      <c r="U100" s="80">
        <v>16</v>
      </c>
    </row>
    <row r="101" spans="1:21" x14ac:dyDescent="0.25">
      <c r="A101" t="s">
        <v>554</v>
      </c>
      <c r="B101" t="s">
        <v>555</v>
      </c>
      <c r="C101" t="s">
        <v>556</v>
      </c>
      <c r="D101" t="s">
        <v>557</v>
      </c>
      <c r="E101" t="s">
        <v>558</v>
      </c>
      <c r="F101" t="s">
        <v>559</v>
      </c>
      <c r="G101" s="80">
        <v>712</v>
      </c>
      <c r="H101" s="80">
        <v>656</v>
      </c>
      <c r="I101" s="80">
        <f>MAX(idp[[#This Row],[CC101]:[CC106-IK]])</f>
        <v>656</v>
      </c>
      <c r="J101" s="80">
        <f>MAX(idp[[#This Row],[CC201]:[CC203]])</f>
        <v>151</v>
      </c>
      <c r="K101" s="80">
        <v>278</v>
      </c>
      <c r="L101" s="80">
        <v>172</v>
      </c>
      <c r="M101" s="80"/>
      <c r="N101" s="80">
        <v>656</v>
      </c>
      <c r="O101" s="80">
        <v>41</v>
      </c>
      <c r="P101" s="80">
        <v>113</v>
      </c>
      <c r="Q101" s="80">
        <v>250</v>
      </c>
      <c r="R101" s="80">
        <v>56</v>
      </c>
      <c r="S101" s="80">
        <v>55</v>
      </c>
      <c r="T101" s="80"/>
      <c r="U101" s="80">
        <v>151</v>
      </c>
    </row>
    <row r="102" spans="1:21" x14ac:dyDescent="0.25">
      <c r="A102" t="s">
        <v>554</v>
      </c>
      <c r="B102" t="s">
        <v>555</v>
      </c>
      <c r="C102" t="s">
        <v>556</v>
      </c>
      <c r="D102" t="s">
        <v>560</v>
      </c>
      <c r="E102" t="s">
        <v>561</v>
      </c>
      <c r="F102" t="s">
        <v>562</v>
      </c>
      <c r="G102" s="80">
        <v>3232</v>
      </c>
      <c r="H102" s="80">
        <v>2083</v>
      </c>
      <c r="I102" s="80">
        <f>MAX(idp[[#This Row],[CC101]:[CC106-IK]])</f>
        <v>2083</v>
      </c>
      <c r="J102" s="80">
        <f>MAX(idp[[#This Row],[CC201]:[CC203]])</f>
        <v>478</v>
      </c>
      <c r="K102" s="80">
        <v>883</v>
      </c>
      <c r="L102" s="80">
        <v>546</v>
      </c>
      <c r="M102" s="80"/>
      <c r="N102" s="80">
        <v>2083</v>
      </c>
      <c r="O102" s="80">
        <v>130</v>
      </c>
      <c r="P102" s="80">
        <v>359</v>
      </c>
      <c r="Q102" s="80">
        <v>793</v>
      </c>
      <c r="R102" s="80">
        <v>179</v>
      </c>
      <c r="S102" s="80">
        <v>173</v>
      </c>
      <c r="T102" s="80"/>
      <c r="U102" s="80">
        <v>478</v>
      </c>
    </row>
    <row r="103" spans="1:21" x14ac:dyDescent="0.25">
      <c r="A103" t="s">
        <v>554</v>
      </c>
      <c r="B103" t="s">
        <v>555</v>
      </c>
      <c r="C103" t="s">
        <v>556</v>
      </c>
      <c r="D103" t="s">
        <v>563</v>
      </c>
      <c r="E103" t="s">
        <v>564</v>
      </c>
      <c r="F103" t="s">
        <v>565</v>
      </c>
      <c r="G103" s="80">
        <v>2124</v>
      </c>
      <c r="H103" s="80">
        <v>918</v>
      </c>
      <c r="I103" s="80">
        <f>MAX(idp[[#This Row],[CC101]:[CC106-IK]])</f>
        <v>918</v>
      </c>
      <c r="J103" s="80">
        <f>MAX(idp[[#This Row],[CC201]:[CC203]])</f>
        <v>211</v>
      </c>
      <c r="K103" s="80">
        <v>389</v>
      </c>
      <c r="L103" s="80">
        <v>241</v>
      </c>
      <c r="M103" s="80"/>
      <c r="N103" s="80">
        <v>918</v>
      </c>
      <c r="O103" s="80">
        <v>57</v>
      </c>
      <c r="P103" s="80">
        <v>158</v>
      </c>
      <c r="Q103" s="80">
        <v>349</v>
      </c>
      <c r="R103" s="80">
        <v>79</v>
      </c>
      <c r="S103" s="80">
        <v>76</v>
      </c>
      <c r="T103" s="80"/>
      <c r="U103" s="80">
        <v>211</v>
      </c>
    </row>
    <row r="104" spans="1:21" x14ac:dyDescent="0.25">
      <c r="A104" t="s">
        <v>566</v>
      </c>
      <c r="B104" t="s">
        <v>567</v>
      </c>
      <c r="C104" t="s">
        <v>568</v>
      </c>
      <c r="D104" t="s">
        <v>569</v>
      </c>
      <c r="E104" t="s">
        <v>570</v>
      </c>
      <c r="F104" t="s">
        <v>571</v>
      </c>
      <c r="G104" s="80">
        <v>570</v>
      </c>
      <c r="H104" s="80">
        <v>481</v>
      </c>
      <c r="I104" s="80">
        <f>MAX(idp[[#This Row],[CC101]:[CC106-IK]])</f>
        <v>481</v>
      </c>
      <c r="J104" s="80">
        <f>MAX(idp[[#This Row],[CC201]:[CC203]])</f>
        <v>110</v>
      </c>
      <c r="K104" s="80">
        <v>204</v>
      </c>
      <c r="L104" s="80">
        <v>126</v>
      </c>
      <c r="M104" s="80"/>
      <c r="N104" s="80">
        <v>481</v>
      </c>
      <c r="O104" s="80">
        <v>30</v>
      </c>
      <c r="P104" s="80">
        <v>83</v>
      </c>
      <c r="Q104" s="80">
        <v>183</v>
      </c>
      <c r="R104" s="80">
        <v>41</v>
      </c>
      <c r="S104" s="80">
        <v>40</v>
      </c>
      <c r="T104" s="80"/>
      <c r="U104" s="80">
        <v>110</v>
      </c>
    </row>
    <row r="105" spans="1:21" x14ac:dyDescent="0.25">
      <c r="A105" t="s">
        <v>566</v>
      </c>
      <c r="B105" t="s">
        <v>567</v>
      </c>
      <c r="C105" t="s">
        <v>568</v>
      </c>
      <c r="D105" t="s">
        <v>572</v>
      </c>
      <c r="E105" t="s">
        <v>573</v>
      </c>
      <c r="F105" t="s">
        <v>574</v>
      </c>
      <c r="G105" s="80">
        <v>15</v>
      </c>
      <c r="H105" s="80">
        <v>0</v>
      </c>
      <c r="I105" s="80">
        <f>MAX(idp[[#This Row],[CC101]:[CC106-IK]])</f>
        <v>0</v>
      </c>
      <c r="J105" s="80">
        <f>MAX(idp[[#This Row],[CC201]:[CC203]])</f>
        <v>0</v>
      </c>
      <c r="K105" s="80">
        <v>0</v>
      </c>
      <c r="L105" s="80">
        <v>0</v>
      </c>
      <c r="M105" s="80"/>
      <c r="N105" s="80">
        <v>0</v>
      </c>
      <c r="O105" s="80">
        <v>0</v>
      </c>
      <c r="P105" s="80">
        <v>0</v>
      </c>
      <c r="Q105" s="80">
        <v>0</v>
      </c>
      <c r="R105" s="80">
        <v>0</v>
      </c>
      <c r="S105" s="80">
        <v>0</v>
      </c>
      <c r="T105" s="80"/>
      <c r="U105" s="80">
        <v>0</v>
      </c>
    </row>
    <row r="106" spans="1:21" x14ac:dyDescent="0.25">
      <c r="A106" t="s">
        <v>566</v>
      </c>
      <c r="B106" t="s">
        <v>567</v>
      </c>
      <c r="C106" t="s">
        <v>568</v>
      </c>
      <c r="D106" t="s">
        <v>575</v>
      </c>
      <c r="E106" t="s">
        <v>576</v>
      </c>
      <c r="F106" t="s">
        <v>577</v>
      </c>
      <c r="G106" s="80">
        <v>608</v>
      </c>
      <c r="H106" s="80">
        <v>339</v>
      </c>
      <c r="I106" s="80">
        <f>MAX(idp[[#This Row],[CC101]:[CC106-IK]])</f>
        <v>339</v>
      </c>
      <c r="J106" s="80">
        <f>MAX(idp[[#This Row],[CC201]:[CC203]])</f>
        <v>78</v>
      </c>
      <c r="K106" s="80">
        <v>144</v>
      </c>
      <c r="L106" s="80">
        <v>89</v>
      </c>
      <c r="M106" s="80"/>
      <c r="N106" s="80">
        <v>339</v>
      </c>
      <c r="O106" s="80">
        <v>21</v>
      </c>
      <c r="P106" s="80">
        <v>58</v>
      </c>
      <c r="Q106" s="80">
        <v>129</v>
      </c>
      <c r="R106" s="80">
        <v>29</v>
      </c>
      <c r="S106" s="80">
        <v>28</v>
      </c>
      <c r="T106" s="80"/>
      <c r="U106" s="80">
        <v>78</v>
      </c>
    </row>
    <row r="107" spans="1:21" x14ac:dyDescent="0.25">
      <c r="A107" t="s">
        <v>566</v>
      </c>
      <c r="B107" t="s">
        <v>567</v>
      </c>
      <c r="C107" t="s">
        <v>568</v>
      </c>
      <c r="D107" t="s">
        <v>578</v>
      </c>
      <c r="E107" t="s">
        <v>579</v>
      </c>
      <c r="F107" t="s">
        <v>580</v>
      </c>
      <c r="G107" s="80">
        <v>0</v>
      </c>
      <c r="H107" s="80">
        <v>0</v>
      </c>
      <c r="I107" s="80">
        <f>MAX(idp[[#This Row],[CC101]:[CC106-IK]])</f>
        <v>0</v>
      </c>
      <c r="J107" s="80">
        <f>MAX(idp[[#This Row],[CC201]:[CC203]])</f>
        <v>0</v>
      </c>
      <c r="K107" s="80">
        <v>0</v>
      </c>
      <c r="L107" s="80">
        <v>0</v>
      </c>
      <c r="M107" s="80"/>
      <c r="N107" s="80">
        <v>0</v>
      </c>
      <c r="O107" s="80">
        <v>0</v>
      </c>
      <c r="P107" s="80">
        <v>0</v>
      </c>
      <c r="Q107" s="80">
        <v>0</v>
      </c>
      <c r="R107" s="80">
        <v>0</v>
      </c>
      <c r="S107" s="80">
        <v>0</v>
      </c>
      <c r="T107" s="80"/>
      <c r="U107" s="80">
        <v>0</v>
      </c>
    </row>
    <row r="108" spans="1:21" x14ac:dyDescent="0.25">
      <c r="A108" t="s">
        <v>566</v>
      </c>
      <c r="B108" t="s">
        <v>567</v>
      </c>
      <c r="C108" t="s">
        <v>568</v>
      </c>
      <c r="D108" t="s">
        <v>581</v>
      </c>
      <c r="E108" t="s">
        <v>582</v>
      </c>
      <c r="F108" t="s">
        <v>583</v>
      </c>
      <c r="G108" s="80">
        <v>564</v>
      </c>
      <c r="H108" s="80">
        <v>375</v>
      </c>
      <c r="I108" s="80">
        <f>MAX(idp[[#This Row],[CC101]:[CC106-IK]])</f>
        <v>375</v>
      </c>
      <c r="J108" s="80">
        <f>MAX(idp[[#This Row],[CC201]:[CC203]])</f>
        <v>86</v>
      </c>
      <c r="K108" s="80">
        <v>159</v>
      </c>
      <c r="L108" s="80">
        <v>98</v>
      </c>
      <c r="M108" s="80"/>
      <c r="N108" s="80">
        <v>375</v>
      </c>
      <c r="O108" s="80">
        <v>23</v>
      </c>
      <c r="P108" s="80">
        <v>65</v>
      </c>
      <c r="Q108" s="80">
        <v>143</v>
      </c>
      <c r="R108" s="80">
        <v>32</v>
      </c>
      <c r="S108" s="80">
        <v>31</v>
      </c>
      <c r="T108" s="80"/>
      <c r="U108" s="80">
        <v>86</v>
      </c>
    </row>
    <row r="109" spans="1:21" x14ac:dyDescent="0.25">
      <c r="A109" t="s">
        <v>566</v>
      </c>
      <c r="B109" t="s">
        <v>567</v>
      </c>
      <c r="C109" t="s">
        <v>568</v>
      </c>
      <c r="D109" t="s">
        <v>584</v>
      </c>
      <c r="E109" t="s">
        <v>585</v>
      </c>
      <c r="F109" t="s">
        <v>586</v>
      </c>
      <c r="G109" s="80">
        <v>8206</v>
      </c>
      <c r="H109" s="80">
        <v>8206</v>
      </c>
      <c r="I109" s="80">
        <f>MAX(idp[[#This Row],[CC101]:[CC106-IK]])</f>
        <v>8206</v>
      </c>
      <c r="J109" s="80">
        <f>MAX(idp[[#This Row],[CC201]:[CC203]])</f>
        <v>1883</v>
      </c>
      <c r="K109" s="80">
        <v>3478</v>
      </c>
      <c r="L109" s="80">
        <v>2150</v>
      </c>
      <c r="M109" s="80"/>
      <c r="N109" s="80">
        <v>8206</v>
      </c>
      <c r="O109" s="80">
        <v>514</v>
      </c>
      <c r="P109" s="80">
        <v>1412</v>
      </c>
      <c r="Q109" s="80">
        <v>3122</v>
      </c>
      <c r="R109" s="80">
        <v>706</v>
      </c>
      <c r="S109" s="80">
        <v>683</v>
      </c>
      <c r="T109" s="80"/>
      <c r="U109" s="80">
        <v>1883</v>
      </c>
    </row>
    <row r="110" spans="1:21" x14ac:dyDescent="0.25">
      <c r="A110" t="s">
        <v>566</v>
      </c>
      <c r="B110" t="s">
        <v>567</v>
      </c>
      <c r="C110" t="s">
        <v>568</v>
      </c>
      <c r="D110" t="s">
        <v>587</v>
      </c>
      <c r="E110" t="s">
        <v>588</v>
      </c>
      <c r="F110" t="s">
        <v>589</v>
      </c>
      <c r="G110" s="80">
        <v>584</v>
      </c>
      <c r="H110" s="80">
        <v>434</v>
      </c>
      <c r="I110" s="80">
        <f>MAX(idp[[#This Row],[CC101]:[CC106-IK]])</f>
        <v>434</v>
      </c>
      <c r="J110" s="80">
        <f>MAX(idp[[#This Row],[CC201]:[CC203]])</f>
        <v>100</v>
      </c>
      <c r="K110" s="80">
        <v>184</v>
      </c>
      <c r="L110" s="80">
        <v>114</v>
      </c>
      <c r="M110" s="80"/>
      <c r="N110" s="80">
        <v>434</v>
      </c>
      <c r="O110" s="80">
        <v>27</v>
      </c>
      <c r="P110" s="80">
        <v>75</v>
      </c>
      <c r="Q110" s="80">
        <v>165</v>
      </c>
      <c r="R110" s="80">
        <v>37</v>
      </c>
      <c r="S110" s="80">
        <v>36</v>
      </c>
      <c r="T110" s="80"/>
      <c r="U110" s="80">
        <v>100</v>
      </c>
    </row>
    <row r="111" spans="1:21" x14ac:dyDescent="0.25">
      <c r="A111" t="s">
        <v>590</v>
      </c>
      <c r="B111" t="s">
        <v>591</v>
      </c>
      <c r="C111" t="s">
        <v>592</v>
      </c>
      <c r="D111" t="s">
        <v>593</v>
      </c>
      <c r="E111" t="s">
        <v>594</v>
      </c>
      <c r="F111" t="s">
        <v>595</v>
      </c>
      <c r="G111" s="80">
        <v>10</v>
      </c>
      <c r="H111" s="80">
        <v>10</v>
      </c>
      <c r="I111" s="80">
        <f>MAX(idp[[#This Row],[CC101]:[CC106-IK]])</f>
        <v>10</v>
      </c>
      <c r="J111" s="80">
        <f>MAX(idp[[#This Row],[CC201]:[CC203]])</f>
        <v>2</v>
      </c>
      <c r="K111" s="80">
        <v>4</v>
      </c>
      <c r="L111" s="80">
        <v>3</v>
      </c>
      <c r="M111" s="80"/>
      <c r="N111" s="80">
        <v>10</v>
      </c>
      <c r="O111" s="80">
        <v>1</v>
      </c>
      <c r="P111" s="80">
        <v>2</v>
      </c>
      <c r="Q111" s="80">
        <v>4</v>
      </c>
      <c r="R111" s="80">
        <v>1</v>
      </c>
      <c r="S111" s="80">
        <v>1</v>
      </c>
      <c r="T111" s="80"/>
      <c r="U111" s="80">
        <v>2</v>
      </c>
    </row>
    <row r="112" spans="1:21" x14ac:dyDescent="0.25">
      <c r="A112" t="s">
        <v>590</v>
      </c>
      <c r="B112" t="s">
        <v>591</v>
      </c>
      <c r="C112" t="s">
        <v>592</v>
      </c>
      <c r="D112" t="s">
        <v>596</v>
      </c>
      <c r="E112" t="s">
        <v>597</v>
      </c>
      <c r="F112" t="s">
        <v>598</v>
      </c>
      <c r="G112" s="80">
        <v>0</v>
      </c>
      <c r="H112" s="80">
        <v>0</v>
      </c>
      <c r="I112" s="80">
        <f>MAX(idp[[#This Row],[CC101]:[CC106-IK]])</f>
        <v>0</v>
      </c>
      <c r="J112" s="80">
        <f>MAX(idp[[#This Row],[CC201]:[CC203]])</f>
        <v>0</v>
      </c>
      <c r="K112" s="80">
        <v>0</v>
      </c>
      <c r="L112" s="80">
        <v>0</v>
      </c>
      <c r="M112" s="80"/>
      <c r="N112" s="80">
        <v>0</v>
      </c>
      <c r="O112" s="80">
        <v>0</v>
      </c>
      <c r="P112" s="80">
        <v>0</v>
      </c>
      <c r="Q112" s="80">
        <v>0</v>
      </c>
      <c r="R112" s="80">
        <v>0</v>
      </c>
      <c r="S112" s="80">
        <v>0</v>
      </c>
      <c r="T112" s="80"/>
      <c r="U112" s="80">
        <v>0</v>
      </c>
    </row>
    <row r="113" spans="1:21" x14ac:dyDescent="0.25">
      <c r="A113" t="s">
        <v>590</v>
      </c>
      <c r="B113" t="s">
        <v>591</v>
      </c>
      <c r="C113" t="s">
        <v>592</v>
      </c>
      <c r="D113" t="s">
        <v>599</v>
      </c>
      <c r="E113" t="s">
        <v>600</v>
      </c>
      <c r="F113" t="s">
        <v>601</v>
      </c>
      <c r="G113" s="80">
        <v>0</v>
      </c>
      <c r="H113" s="80">
        <v>0</v>
      </c>
      <c r="I113" s="80">
        <f>MAX(idp[[#This Row],[CC101]:[CC106-IK]])</f>
        <v>0</v>
      </c>
      <c r="J113" s="80">
        <f>MAX(idp[[#This Row],[CC201]:[CC203]])</f>
        <v>0</v>
      </c>
      <c r="K113" s="80">
        <v>0</v>
      </c>
      <c r="L113" s="80">
        <v>0</v>
      </c>
      <c r="M113" s="80"/>
      <c r="N113" s="80">
        <v>0</v>
      </c>
      <c r="O113" s="80">
        <v>0</v>
      </c>
      <c r="P113" s="80">
        <v>0</v>
      </c>
      <c r="Q113" s="80">
        <v>0</v>
      </c>
      <c r="R113" s="80">
        <v>0</v>
      </c>
      <c r="S113" s="80">
        <v>0</v>
      </c>
      <c r="T113" s="80"/>
      <c r="U113" s="80">
        <v>0</v>
      </c>
    </row>
    <row r="114" spans="1:21" x14ac:dyDescent="0.25">
      <c r="A114" t="s">
        <v>590</v>
      </c>
      <c r="B114" t="s">
        <v>591</v>
      </c>
      <c r="C114" t="s">
        <v>592</v>
      </c>
      <c r="D114" t="s">
        <v>602</v>
      </c>
      <c r="E114" t="s">
        <v>603</v>
      </c>
      <c r="F114" t="s">
        <v>604</v>
      </c>
      <c r="G114" s="80">
        <v>0</v>
      </c>
      <c r="H114" s="80">
        <v>0</v>
      </c>
      <c r="I114" s="80">
        <f>MAX(idp[[#This Row],[CC101]:[CC106-IK]])</f>
        <v>0</v>
      </c>
      <c r="J114" s="80">
        <f>MAX(idp[[#This Row],[CC201]:[CC203]])</f>
        <v>0</v>
      </c>
      <c r="K114" s="80">
        <v>0</v>
      </c>
      <c r="L114" s="80">
        <v>0</v>
      </c>
      <c r="M114" s="80"/>
      <c r="N114" s="80">
        <v>0</v>
      </c>
      <c r="O114" s="80">
        <v>0</v>
      </c>
      <c r="P114" s="80">
        <v>0</v>
      </c>
      <c r="Q114" s="80">
        <v>0</v>
      </c>
      <c r="R114" s="80">
        <v>0</v>
      </c>
      <c r="S114" s="80">
        <v>0</v>
      </c>
      <c r="T114" s="80"/>
      <c r="U114" s="80">
        <v>0</v>
      </c>
    </row>
    <row r="115" spans="1:21" x14ac:dyDescent="0.25">
      <c r="A115" t="s">
        <v>590</v>
      </c>
      <c r="B115" t="s">
        <v>591</v>
      </c>
      <c r="C115" t="s">
        <v>592</v>
      </c>
      <c r="D115" t="s">
        <v>605</v>
      </c>
      <c r="E115" t="s">
        <v>606</v>
      </c>
      <c r="F115" t="s">
        <v>607</v>
      </c>
      <c r="G115" s="80">
        <v>1312</v>
      </c>
      <c r="H115" s="80">
        <v>703</v>
      </c>
      <c r="I115" s="80">
        <f>MAX(idp[[#This Row],[CC101]:[CC106-IK]])</f>
        <v>703</v>
      </c>
      <c r="J115" s="80">
        <f>MAX(idp[[#This Row],[CC201]:[CC203]])</f>
        <v>161</v>
      </c>
      <c r="K115" s="80">
        <v>298</v>
      </c>
      <c r="L115" s="80">
        <v>184</v>
      </c>
      <c r="M115" s="80"/>
      <c r="N115" s="80">
        <v>703</v>
      </c>
      <c r="O115" s="80">
        <v>44</v>
      </c>
      <c r="P115" s="80">
        <v>121</v>
      </c>
      <c r="Q115" s="80">
        <v>267</v>
      </c>
      <c r="R115" s="80">
        <v>61</v>
      </c>
      <c r="S115" s="80">
        <v>59</v>
      </c>
      <c r="T115" s="80"/>
      <c r="U115" s="80">
        <v>161</v>
      </c>
    </row>
    <row r="116" spans="1:21" x14ac:dyDescent="0.25">
      <c r="A116" t="s">
        <v>608</v>
      </c>
      <c r="B116" t="s">
        <v>609</v>
      </c>
      <c r="C116" t="s">
        <v>610</v>
      </c>
      <c r="D116" t="s">
        <v>611</v>
      </c>
      <c r="E116" t="s">
        <v>612</v>
      </c>
      <c r="F116" t="s">
        <v>613</v>
      </c>
      <c r="G116" s="80">
        <v>3847</v>
      </c>
      <c r="H116" s="80">
        <v>2155</v>
      </c>
      <c r="I116" s="80">
        <f>MAX(idp[[#This Row],[CC101]:[CC106-IK]])</f>
        <v>2155</v>
      </c>
      <c r="J116" s="80">
        <f>MAX(idp[[#This Row],[CC201]:[CC203]])</f>
        <v>494</v>
      </c>
      <c r="K116" s="80">
        <v>913</v>
      </c>
      <c r="L116" s="80">
        <v>565</v>
      </c>
      <c r="M116" s="80"/>
      <c r="N116" s="80">
        <v>2155</v>
      </c>
      <c r="O116" s="80">
        <v>135</v>
      </c>
      <c r="P116" s="80">
        <v>371</v>
      </c>
      <c r="Q116" s="80">
        <v>820</v>
      </c>
      <c r="R116" s="80">
        <v>185</v>
      </c>
      <c r="S116" s="80">
        <v>179</v>
      </c>
      <c r="T116" s="80"/>
      <c r="U116" s="80">
        <v>494</v>
      </c>
    </row>
    <row r="117" spans="1:21" x14ac:dyDescent="0.25">
      <c r="A117" t="s">
        <v>608</v>
      </c>
      <c r="B117" t="s">
        <v>609</v>
      </c>
      <c r="C117" t="s">
        <v>610</v>
      </c>
      <c r="D117" t="s">
        <v>614</v>
      </c>
      <c r="E117" t="s">
        <v>615</v>
      </c>
      <c r="F117" t="s">
        <v>616</v>
      </c>
      <c r="G117" s="80">
        <v>7530</v>
      </c>
      <c r="H117" s="80">
        <v>2535</v>
      </c>
      <c r="I117" s="80">
        <f>MAX(idp[[#This Row],[CC101]:[CC106-IK]])</f>
        <v>2535</v>
      </c>
      <c r="J117" s="80">
        <f>MAX(idp[[#This Row],[CC201]:[CC203]])</f>
        <v>582</v>
      </c>
      <c r="K117" s="80">
        <v>1074</v>
      </c>
      <c r="L117" s="80">
        <v>664</v>
      </c>
      <c r="M117" s="80"/>
      <c r="N117" s="80">
        <v>2535</v>
      </c>
      <c r="O117" s="80">
        <v>159</v>
      </c>
      <c r="P117" s="80">
        <v>436</v>
      </c>
      <c r="Q117" s="80">
        <v>965</v>
      </c>
      <c r="R117" s="80">
        <v>218</v>
      </c>
      <c r="S117" s="80">
        <v>211</v>
      </c>
      <c r="T117" s="80"/>
      <c r="U117" s="80">
        <v>582</v>
      </c>
    </row>
    <row r="118" spans="1:21" x14ac:dyDescent="0.25">
      <c r="A118" t="s">
        <v>608</v>
      </c>
      <c r="B118" t="s">
        <v>609</v>
      </c>
      <c r="C118" t="s">
        <v>610</v>
      </c>
      <c r="D118" t="s">
        <v>617</v>
      </c>
      <c r="E118" t="s">
        <v>618</v>
      </c>
      <c r="F118" t="s">
        <v>619</v>
      </c>
      <c r="G118" s="80">
        <v>4532</v>
      </c>
      <c r="H118" s="80">
        <v>996</v>
      </c>
      <c r="I118" s="80">
        <f>MAX(idp[[#This Row],[CC101]:[CC106-IK]])</f>
        <v>996</v>
      </c>
      <c r="J118" s="80">
        <f>MAX(idp[[#This Row],[CC201]:[CC203]])</f>
        <v>229</v>
      </c>
      <c r="K118" s="80">
        <v>422</v>
      </c>
      <c r="L118" s="80">
        <v>261</v>
      </c>
      <c r="M118" s="80"/>
      <c r="N118" s="80">
        <v>996</v>
      </c>
      <c r="O118" s="80">
        <v>62</v>
      </c>
      <c r="P118" s="80">
        <v>171</v>
      </c>
      <c r="Q118" s="80">
        <v>379</v>
      </c>
      <c r="R118" s="80">
        <v>86</v>
      </c>
      <c r="S118" s="80">
        <v>83</v>
      </c>
      <c r="T118" s="80"/>
      <c r="U118" s="80">
        <v>229</v>
      </c>
    </row>
    <row r="119" spans="1:21" x14ac:dyDescent="0.25">
      <c r="A119" t="s">
        <v>620</v>
      </c>
      <c r="B119" t="s">
        <v>621</v>
      </c>
      <c r="C119" t="s">
        <v>622</v>
      </c>
      <c r="D119" t="s">
        <v>623</v>
      </c>
      <c r="E119" t="s">
        <v>624</v>
      </c>
      <c r="F119" t="s">
        <v>625</v>
      </c>
      <c r="G119" s="80">
        <v>4700</v>
      </c>
      <c r="H119" s="80">
        <v>621</v>
      </c>
      <c r="I119" s="80">
        <f>MAX(idp[[#This Row],[CC101]:[CC106-IK]])</f>
        <v>621</v>
      </c>
      <c r="J119" s="80">
        <f>MAX(idp[[#This Row],[CC201]:[CC203]])</f>
        <v>142</v>
      </c>
      <c r="K119" s="80">
        <v>263</v>
      </c>
      <c r="L119" s="80">
        <v>163</v>
      </c>
      <c r="M119" s="80"/>
      <c r="N119" s="80">
        <v>621</v>
      </c>
      <c r="O119" s="80">
        <v>39</v>
      </c>
      <c r="P119" s="80">
        <v>107</v>
      </c>
      <c r="Q119" s="80">
        <v>236</v>
      </c>
      <c r="R119" s="80">
        <v>53</v>
      </c>
      <c r="S119" s="80">
        <v>52</v>
      </c>
      <c r="T119" s="80"/>
      <c r="U119" s="80">
        <v>142</v>
      </c>
    </row>
    <row r="120" spans="1:21" x14ac:dyDescent="0.25">
      <c r="A120" t="s">
        <v>620</v>
      </c>
      <c r="B120" t="s">
        <v>621</v>
      </c>
      <c r="C120" t="s">
        <v>622</v>
      </c>
      <c r="D120" t="s">
        <v>626</v>
      </c>
      <c r="E120" t="s">
        <v>627</v>
      </c>
      <c r="F120" t="s">
        <v>628</v>
      </c>
      <c r="G120" s="80">
        <v>1135</v>
      </c>
      <c r="H120" s="80">
        <v>204</v>
      </c>
      <c r="I120" s="80">
        <f>MAX(idp[[#This Row],[CC101]:[CC106-IK]])</f>
        <v>204</v>
      </c>
      <c r="J120" s="80">
        <f>MAX(idp[[#This Row],[CC201]:[CC203]])</f>
        <v>47</v>
      </c>
      <c r="K120" s="80">
        <v>86</v>
      </c>
      <c r="L120" s="80">
        <v>53</v>
      </c>
      <c r="M120" s="80"/>
      <c r="N120" s="80">
        <v>204</v>
      </c>
      <c r="O120" s="80">
        <v>13</v>
      </c>
      <c r="P120" s="80">
        <v>35</v>
      </c>
      <c r="Q120" s="80">
        <v>78</v>
      </c>
      <c r="R120" s="80">
        <v>18</v>
      </c>
      <c r="S120" s="80">
        <v>17</v>
      </c>
      <c r="T120" s="80"/>
      <c r="U120" s="80">
        <v>47</v>
      </c>
    </row>
    <row r="121" spans="1:21" x14ac:dyDescent="0.25">
      <c r="A121" t="s">
        <v>620</v>
      </c>
      <c r="B121" t="s">
        <v>621</v>
      </c>
      <c r="C121" t="s">
        <v>622</v>
      </c>
      <c r="D121" t="s">
        <v>629</v>
      </c>
      <c r="E121" t="s">
        <v>630</v>
      </c>
      <c r="F121" t="s">
        <v>631</v>
      </c>
      <c r="G121" s="80">
        <v>7236</v>
      </c>
      <c r="H121" s="80">
        <v>1655</v>
      </c>
      <c r="I121" s="80">
        <f>MAX(idp[[#This Row],[CC101]:[CC106-IK]])</f>
        <v>1655</v>
      </c>
      <c r="J121" s="80">
        <f>MAX(idp[[#This Row],[CC201]:[CC203]])</f>
        <v>380</v>
      </c>
      <c r="K121" s="80">
        <v>701</v>
      </c>
      <c r="L121" s="80">
        <v>434</v>
      </c>
      <c r="M121" s="80"/>
      <c r="N121" s="80">
        <v>1655</v>
      </c>
      <c r="O121" s="80">
        <v>104</v>
      </c>
      <c r="P121" s="80">
        <v>285</v>
      </c>
      <c r="Q121" s="80">
        <v>630</v>
      </c>
      <c r="R121" s="80">
        <v>142</v>
      </c>
      <c r="S121" s="80">
        <v>138</v>
      </c>
      <c r="T121" s="80"/>
      <c r="U121" s="80">
        <v>380</v>
      </c>
    </row>
    <row r="122" spans="1:21" x14ac:dyDescent="0.25">
      <c r="A122" t="s">
        <v>620</v>
      </c>
      <c r="B122" t="s">
        <v>621</v>
      </c>
      <c r="C122" t="s">
        <v>622</v>
      </c>
      <c r="D122" t="s">
        <v>632</v>
      </c>
      <c r="E122" t="s">
        <v>633</v>
      </c>
      <c r="F122" t="s">
        <v>634</v>
      </c>
      <c r="G122" s="80">
        <v>5988</v>
      </c>
      <c r="H122" s="80">
        <v>2840</v>
      </c>
      <c r="I122" s="80">
        <f>MAX(idp[[#This Row],[CC101]:[CC106-IK]])</f>
        <v>2840</v>
      </c>
      <c r="J122" s="80">
        <f>MAX(idp[[#This Row],[CC201]:[CC203]])</f>
        <v>652</v>
      </c>
      <c r="K122" s="80">
        <v>1204</v>
      </c>
      <c r="L122" s="80">
        <v>744</v>
      </c>
      <c r="M122" s="80"/>
      <c r="N122" s="80">
        <v>2840</v>
      </c>
      <c r="O122" s="80">
        <v>178</v>
      </c>
      <c r="P122" s="80">
        <v>489</v>
      </c>
      <c r="Q122" s="80">
        <v>1081</v>
      </c>
      <c r="R122" s="80">
        <v>244</v>
      </c>
      <c r="S122" s="80">
        <v>236</v>
      </c>
      <c r="T122" s="80"/>
      <c r="U122" s="80">
        <v>652</v>
      </c>
    </row>
    <row r="123" spans="1:21" x14ac:dyDescent="0.25">
      <c r="A123" t="s">
        <v>635</v>
      </c>
      <c r="B123" t="s">
        <v>636</v>
      </c>
      <c r="C123" t="s">
        <v>637</v>
      </c>
      <c r="D123" t="s">
        <v>638</v>
      </c>
      <c r="E123" t="s">
        <v>639</v>
      </c>
      <c r="F123" t="s">
        <v>640</v>
      </c>
      <c r="G123" s="80">
        <v>1401</v>
      </c>
      <c r="H123" s="80">
        <v>698</v>
      </c>
      <c r="I123" s="80">
        <f>MAX(idp[[#This Row],[CC101]:[CC106-IK]])</f>
        <v>698</v>
      </c>
      <c r="J123" s="80">
        <f>MAX(idp[[#This Row],[CC201]:[CC203]])</f>
        <v>160</v>
      </c>
      <c r="K123" s="80">
        <v>296</v>
      </c>
      <c r="L123" s="80">
        <v>183</v>
      </c>
      <c r="M123" s="80"/>
      <c r="N123" s="80">
        <v>698</v>
      </c>
      <c r="O123" s="80">
        <v>44</v>
      </c>
      <c r="P123" s="80">
        <v>120</v>
      </c>
      <c r="Q123" s="80">
        <v>266</v>
      </c>
      <c r="R123" s="80">
        <v>60</v>
      </c>
      <c r="S123" s="80">
        <v>58</v>
      </c>
      <c r="T123" s="80"/>
      <c r="U123" s="80">
        <v>160</v>
      </c>
    </row>
    <row r="124" spans="1:21" x14ac:dyDescent="0.25">
      <c r="A124" t="s">
        <v>635</v>
      </c>
      <c r="B124" t="s">
        <v>636</v>
      </c>
      <c r="C124" t="s">
        <v>637</v>
      </c>
      <c r="D124" t="s">
        <v>641</v>
      </c>
      <c r="E124" t="s">
        <v>642</v>
      </c>
      <c r="F124" t="s">
        <v>643</v>
      </c>
      <c r="G124" s="80">
        <v>1652</v>
      </c>
      <c r="H124" s="80">
        <v>645</v>
      </c>
      <c r="I124" s="80">
        <f>MAX(idp[[#This Row],[CC101]:[CC106-IK]])</f>
        <v>645</v>
      </c>
      <c r="J124" s="80">
        <f>MAX(idp[[#This Row],[CC201]:[CC203]])</f>
        <v>148</v>
      </c>
      <c r="K124" s="80">
        <v>273</v>
      </c>
      <c r="L124" s="80">
        <v>169</v>
      </c>
      <c r="M124" s="80"/>
      <c r="N124" s="80">
        <v>645</v>
      </c>
      <c r="O124" s="80">
        <v>40</v>
      </c>
      <c r="P124" s="80">
        <v>111</v>
      </c>
      <c r="Q124" s="80">
        <v>245</v>
      </c>
      <c r="R124" s="80">
        <v>56</v>
      </c>
      <c r="S124" s="80">
        <v>54</v>
      </c>
      <c r="T124" s="80"/>
      <c r="U124" s="80">
        <v>148</v>
      </c>
    </row>
    <row r="125" spans="1:21" x14ac:dyDescent="0.25">
      <c r="A125" t="s">
        <v>635</v>
      </c>
      <c r="B125" t="s">
        <v>636</v>
      </c>
      <c r="C125" t="s">
        <v>637</v>
      </c>
      <c r="D125" t="s">
        <v>644</v>
      </c>
      <c r="E125" t="s">
        <v>645</v>
      </c>
      <c r="F125" t="s">
        <v>646</v>
      </c>
      <c r="G125" s="80">
        <v>11469</v>
      </c>
      <c r="H125" s="80">
        <v>8796</v>
      </c>
      <c r="I125" s="80">
        <f>MAX(idp[[#This Row],[CC101]:[CC106-IK]])</f>
        <v>8796</v>
      </c>
      <c r="J125" s="80">
        <f>MAX(idp[[#This Row],[CC201]:[CC203]])</f>
        <v>2018</v>
      </c>
      <c r="K125" s="80">
        <v>3728</v>
      </c>
      <c r="L125" s="80">
        <v>2305</v>
      </c>
      <c r="M125" s="80"/>
      <c r="N125" s="80">
        <v>8796</v>
      </c>
      <c r="O125" s="80">
        <v>551</v>
      </c>
      <c r="P125" s="80">
        <v>1514</v>
      </c>
      <c r="Q125" s="80">
        <v>3347</v>
      </c>
      <c r="R125" s="80">
        <v>757</v>
      </c>
      <c r="S125" s="80">
        <v>732</v>
      </c>
      <c r="T125" s="80"/>
      <c r="U125" s="80">
        <v>2018</v>
      </c>
    </row>
    <row r="126" spans="1:21" x14ac:dyDescent="0.25">
      <c r="A126" t="s">
        <v>647</v>
      </c>
      <c r="B126" t="s">
        <v>648</v>
      </c>
      <c r="C126" t="s">
        <v>649</v>
      </c>
      <c r="D126" t="s">
        <v>650</v>
      </c>
      <c r="E126" t="s">
        <v>651</v>
      </c>
      <c r="F126" t="s">
        <v>652</v>
      </c>
      <c r="G126" s="80">
        <v>0</v>
      </c>
      <c r="H126" s="80">
        <v>0</v>
      </c>
      <c r="I126" s="80">
        <f>MAX(idp[[#This Row],[CC101]:[CC106-IK]])</f>
        <v>0</v>
      </c>
      <c r="J126" s="80">
        <f>MAX(idp[[#This Row],[CC201]:[CC203]])</f>
        <v>0</v>
      </c>
      <c r="K126" s="80">
        <v>0</v>
      </c>
      <c r="L126" s="80">
        <v>0</v>
      </c>
      <c r="M126" s="80"/>
      <c r="N126" s="80">
        <v>0</v>
      </c>
      <c r="O126" s="80">
        <v>0</v>
      </c>
      <c r="P126" s="80">
        <v>0</v>
      </c>
      <c r="Q126" s="80">
        <v>0</v>
      </c>
      <c r="R126" s="80">
        <v>0</v>
      </c>
      <c r="S126" s="80">
        <v>0</v>
      </c>
      <c r="T126" s="80"/>
      <c r="U126" s="80">
        <v>0</v>
      </c>
    </row>
    <row r="127" spans="1:21" x14ac:dyDescent="0.25">
      <c r="A127" t="s">
        <v>647</v>
      </c>
      <c r="B127" t="s">
        <v>648</v>
      </c>
      <c r="C127" t="s">
        <v>649</v>
      </c>
      <c r="D127" t="s">
        <v>653</v>
      </c>
      <c r="E127" t="s">
        <v>654</v>
      </c>
      <c r="F127" t="s">
        <v>655</v>
      </c>
      <c r="G127" s="80">
        <v>138</v>
      </c>
      <c r="H127" s="80">
        <v>28</v>
      </c>
      <c r="I127" s="80">
        <f>MAX(idp[[#This Row],[CC101]:[CC106-IK]])</f>
        <v>28</v>
      </c>
      <c r="J127" s="80">
        <f>MAX(idp[[#This Row],[CC201]:[CC203]])</f>
        <v>6</v>
      </c>
      <c r="K127" s="80">
        <v>12</v>
      </c>
      <c r="L127" s="80">
        <v>7</v>
      </c>
      <c r="M127" s="80"/>
      <c r="N127" s="80">
        <v>28</v>
      </c>
      <c r="O127" s="80">
        <v>2</v>
      </c>
      <c r="P127" s="80">
        <v>5</v>
      </c>
      <c r="Q127" s="80">
        <v>11</v>
      </c>
      <c r="R127" s="80">
        <v>2</v>
      </c>
      <c r="S127" s="80">
        <v>2</v>
      </c>
      <c r="T127" s="80"/>
      <c r="U127" s="80">
        <v>6</v>
      </c>
    </row>
    <row r="128" spans="1:21" x14ac:dyDescent="0.25">
      <c r="A128" t="s">
        <v>647</v>
      </c>
      <c r="B128" t="s">
        <v>648</v>
      </c>
      <c r="C128" t="s">
        <v>649</v>
      </c>
      <c r="D128" t="s">
        <v>656</v>
      </c>
      <c r="E128" t="s">
        <v>657</v>
      </c>
      <c r="F128" t="s">
        <v>658</v>
      </c>
      <c r="G128" s="80">
        <v>0</v>
      </c>
      <c r="H128" s="80">
        <v>0</v>
      </c>
      <c r="I128" s="80">
        <f>MAX(idp[[#This Row],[CC101]:[CC106-IK]])</f>
        <v>0</v>
      </c>
      <c r="J128" s="80">
        <f>MAX(idp[[#This Row],[CC201]:[CC203]])</f>
        <v>0</v>
      </c>
      <c r="K128" s="80">
        <v>0</v>
      </c>
      <c r="L128" s="80">
        <v>0</v>
      </c>
      <c r="M128" s="80"/>
      <c r="N128" s="80">
        <v>0</v>
      </c>
      <c r="O128" s="80">
        <v>0</v>
      </c>
      <c r="P128" s="80">
        <v>0</v>
      </c>
      <c r="Q128" s="80">
        <v>0</v>
      </c>
      <c r="R128" s="80">
        <v>0</v>
      </c>
      <c r="S128" s="80">
        <v>0</v>
      </c>
      <c r="T128" s="80"/>
      <c r="U128" s="80">
        <v>0</v>
      </c>
    </row>
    <row r="129" spans="1:21" x14ac:dyDescent="0.25">
      <c r="A129" t="s">
        <v>647</v>
      </c>
      <c r="B129" t="s">
        <v>648</v>
      </c>
      <c r="C129" t="s">
        <v>649</v>
      </c>
      <c r="D129" t="s">
        <v>659</v>
      </c>
      <c r="E129" t="s">
        <v>660</v>
      </c>
      <c r="F129" t="s">
        <v>661</v>
      </c>
      <c r="G129" s="80">
        <v>65</v>
      </c>
      <c r="H129" s="80">
        <v>49</v>
      </c>
      <c r="I129" s="80">
        <f>MAX(idp[[#This Row],[CC101]:[CC106-IK]])</f>
        <v>49</v>
      </c>
      <c r="J129" s="80">
        <f>MAX(idp[[#This Row],[CC201]:[CC203]])</f>
        <v>11</v>
      </c>
      <c r="K129" s="80">
        <v>21</v>
      </c>
      <c r="L129" s="80">
        <v>13</v>
      </c>
      <c r="M129" s="80"/>
      <c r="N129" s="80">
        <v>49</v>
      </c>
      <c r="O129" s="80">
        <v>3</v>
      </c>
      <c r="P129" s="80">
        <v>8</v>
      </c>
      <c r="Q129" s="80">
        <v>19</v>
      </c>
      <c r="R129" s="80">
        <v>4</v>
      </c>
      <c r="S129" s="80">
        <v>4</v>
      </c>
      <c r="T129" s="80"/>
      <c r="U129" s="80">
        <v>11</v>
      </c>
    </row>
    <row r="130" spans="1:21" x14ac:dyDescent="0.25">
      <c r="A130" t="s">
        <v>647</v>
      </c>
      <c r="B130" t="s">
        <v>648</v>
      </c>
      <c r="C130" t="s">
        <v>649</v>
      </c>
      <c r="D130" t="s">
        <v>662</v>
      </c>
      <c r="E130" t="s">
        <v>663</v>
      </c>
      <c r="F130" t="s">
        <v>664</v>
      </c>
      <c r="G130" s="80">
        <v>1082</v>
      </c>
      <c r="H130" s="80">
        <v>1082</v>
      </c>
      <c r="I130" s="80">
        <f>MAX(idp[[#This Row],[CC101]:[CC106-IK]])</f>
        <v>1082</v>
      </c>
      <c r="J130" s="80">
        <f>MAX(idp[[#This Row],[CC201]:[CC203]])</f>
        <v>248</v>
      </c>
      <c r="K130" s="80">
        <v>459</v>
      </c>
      <c r="L130" s="80">
        <v>284</v>
      </c>
      <c r="M130" s="80"/>
      <c r="N130" s="80">
        <v>1082</v>
      </c>
      <c r="O130" s="80">
        <v>68</v>
      </c>
      <c r="P130" s="80">
        <v>186</v>
      </c>
      <c r="Q130" s="80">
        <v>412</v>
      </c>
      <c r="R130" s="80">
        <v>93</v>
      </c>
      <c r="S130" s="80">
        <v>90</v>
      </c>
      <c r="T130" s="80"/>
      <c r="U130" s="80">
        <v>248</v>
      </c>
    </row>
    <row r="131" spans="1:21" x14ac:dyDescent="0.25">
      <c r="A131" t="s">
        <v>665</v>
      </c>
      <c r="B131" t="s">
        <v>666</v>
      </c>
      <c r="C131" t="s">
        <v>667</v>
      </c>
      <c r="D131" t="s">
        <v>665</v>
      </c>
      <c r="E131" t="s">
        <v>666</v>
      </c>
      <c r="F131" t="s">
        <v>668</v>
      </c>
      <c r="G131" s="80">
        <v>650</v>
      </c>
      <c r="H131" s="80">
        <v>516</v>
      </c>
      <c r="I131" s="80">
        <f>MAX(idp[[#This Row],[CC101]:[CC106-IK]])</f>
        <v>516</v>
      </c>
      <c r="J131" s="80">
        <f>MAX(idp[[#This Row],[CC201]:[CC203]])</f>
        <v>118</v>
      </c>
      <c r="K131" s="80">
        <v>219</v>
      </c>
      <c r="L131" s="80">
        <v>135</v>
      </c>
      <c r="M131" s="80"/>
      <c r="N131" s="80">
        <v>516</v>
      </c>
      <c r="O131" s="80">
        <v>32</v>
      </c>
      <c r="P131" s="80">
        <v>89</v>
      </c>
      <c r="Q131" s="80">
        <v>196</v>
      </c>
      <c r="R131" s="80">
        <v>44</v>
      </c>
      <c r="S131" s="80">
        <v>43</v>
      </c>
      <c r="T131" s="80"/>
      <c r="U131" s="80">
        <v>118</v>
      </c>
    </row>
    <row r="132" spans="1:21" x14ac:dyDescent="0.25">
      <c r="A132" s="201" t="s">
        <v>669</v>
      </c>
      <c r="B132" s="201"/>
      <c r="C132" s="201"/>
      <c r="D132" s="201"/>
      <c r="E132" s="201"/>
      <c r="F132" s="202"/>
      <c r="G132" s="79">
        <v>262654</v>
      </c>
      <c r="H132" s="79">
        <v>156865</v>
      </c>
      <c r="I132" s="79">
        <f>SUBTOTAL(109,idp[so1_target])</f>
        <v>156865</v>
      </c>
      <c r="J132" s="79">
        <f>SUBTOTAL(109,idp[so2_target])</f>
        <v>35989</v>
      </c>
      <c r="K132" s="79">
        <f>SUBTOTAL(109,idp[CC101])</f>
        <v>66484</v>
      </c>
      <c r="L132" s="79">
        <f>SUBTOTAL(109,idp[CC102])</f>
        <v>41109</v>
      </c>
      <c r="M132" s="79">
        <f>SUBTOTAL(109,idp[CC103])</f>
        <v>0</v>
      </c>
      <c r="N132" s="79">
        <f>SUBTOTAL(109,idp[CC104])</f>
        <v>156865</v>
      </c>
      <c r="O132" s="79">
        <f>SUBTOTAL(109,idp[CC105-IK])</f>
        <v>9822</v>
      </c>
      <c r="P132" s="79">
        <f>SUBTOTAL(109,idp[CC105-CV])</f>
        <v>27003</v>
      </c>
      <c r="Q132" s="79">
        <f>SUBTOTAL(109,idp[CC106-IK])</f>
        <v>59692</v>
      </c>
      <c r="R132" s="79">
        <f>SUBTOTAL(109,idp[CC106-CV])</f>
        <v>13497</v>
      </c>
      <c r="S132" s="79">
        <f>SUBTOTAL(109,idp[CC201])</f>
        <v>13055</v>
      </c>
      <c r="T132" s="79">
        <f>SUBTOTAL(109,idp[CC202])</f>
        <v>0</v>
      </c>
      <c r="U132" s="79">
        <f>SUBTOTAL(109,idp[CC203])</f>
        <v>35989</v>
      </c>
    </row>
  </sheetData>
  <mergeCells count="2">
    <mergeCell ref="K1:U1"/>
    <mergeCell ref="A132:F132"/>
  </mergeCells>
  <phoneticPr fontId="7" type="noConversion"/>
  <pageMargins left="0.7" right="0.7" top="0.75" bottom="0.75" header="0.3" footer="0.3"/>
  <pageSetup orientation="portrait" horizontalDpi="1200" verticalDpi="1200" r:id="rId1"/>
  <customProperties>
    <customPr name="layoutContexts" r:id="rId2"/>
  </customProperties>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6AEB7-87E6-4BBF-8640-B239C4C95F4E}">
  <dimension ref="A1:R131"/>
  <sheetViews>
    <sheetView workbookViewId="0">
      <pane xSplit="6" ySplit="3" topLeftCell="G4" activePane="bottomRight" state="frozenSplit"/>
      <selection pane="topRight" activeCell="G1" sqref="G1"/>
      <selection pane="bottomLeft" activeCell="A15" sqref="A15"/>
      <selection pane="bottomRight" activeCell="D8" sqref="D8"/>
    </sheetView>
  </sheetViews>
  <sheetFormatPr defaultRowHeight="15" x14ac:dyDescent="0.25"/>
  <cols>
    <col min="1" max="1" width="19" customWidth="1"/>
    <col min="2" max="2" width="26.5703125" hidden="1" customWidth="1"/>
    <col min="3" max="3" width="13.140625" hidden="1" customWidth="1"/>
    <col min="4" max="4" width="26.5703125" customWidth="1"/>
    <col min="5" max="5" width="26.5703125" hidden="1" customWidth="1"/>
    <col min="6" max="6" width="13.42578125" customWidth="1"/>
    <col min="7" max="7" width="16.85546875" customWidth="1"/>
    <col min="8" max="8" width="15.5703125" customWidth="1"/>
    <col min="9" max="18" width="15.140625" customWidth="1"/>
  </cols>
  <sheetData>
    <row r="1" spans="1:18" ht="18" customHeight="1" x14ac:dyDescent="0.25">
      <c r="A1" s="76" t="s">
        <v>191</v>
      </c>
      <c r="B1" s="76"/>
      <c r="C1" s="76"/>
      <c r="D1" s="76" t="s">
        <v>192</v>
      </c>
      <c r="E1" s="76"/>
      <c r="F1" s="77"/>
      <c r="G1" s="7" t="s">
        <v>193</v>
      </c>
      <c r="H1" s="9" t="s">
        <v>164</v>
      </c>
      <c r="I1" s="199" t="s">
        <v>196</v>
      </c>
      <c r="J1" s="200"/>
      <c r="K1" s="200"/>
      <c r="L1" s="200"/>
      <c r="M1" s="200"/>
      <c r="N1" s="200"/>
      <c r="O1" s="200"/>
      <c r="P1" s="200"/>
      <c r="Q1" s="200"/>
      <c r="R1" s="200"/>
    </row>
    <row r="2" spans="1:18" ht="18" customHeight="1" x14ac:dyDescent="0.25">
      <c r="A2" s="6" t="s">
        <v>197</v>
      </c>
      <c r="B2" s="6" t="s">
        <v>198</v>
      </c>
      <c r="C2" s="6" t="s">
        <v>199</v>
      </c>
      <c r="D2" s="6" t="s">
        <v>197</v>
      </c>
      <c r="E2" s="6" t="s">
        <v>198</v>
      </c>
      <c r="F2" s="6" t="s">
        <v>199</v>
      </c>
      <c r="G2" s="7" t="s">
        <v>163</v>
      </c>
      <c r="H2" s="7" t="s">
        <v>163</v>
      </c>
      <c r="I2" s="7" t="s">
        <v>670</v>
      </c>
      <c r="J2" s="7" t="s">
        <v>671</v>
      </c>
      <c r="K2" s="7" t="s">
        <v>672</v>
      </c>
      <c r="L2" s="7" t="s">
        <v>673</v>
      </c>
      <c r="M2" s="7" t="s">
        <v>674</v>
      </c>
      <c r="N2" s="7" t="s">
        <v>675</v>
      </c>
      <c r="O2" s="7" t="s">
        <v>676</v>
      </c>
      <c r="P2" s="7" t="s">
        <v>677</v>
      </c>
      <c r="Q2" s="7" t="s">
        <v>678</v>
      </c>
      <c r="R2" s="7" t="s">
        <v>679</v>
      </c>
    </row>
    <row r="3" spans="1:18" ht="18" customHeight="1" x14ac:dyDescent="0.25">
      <c r="A3" s="11" t="s">
        <v>203</v>
      </c>
      <c r="B3" s="11" t="s">
        <v>204</v>
      </c>
      <c r="C3" s="11" t="s">
        <v>205</v>
      </c>
      <c r="D3" s="11" t="s">
        <v>206</v>
      </c>
      <c r="E3" s="11" t="s">
        <v>207</v>
      </c>
      <c r="F3" s="11" t="s">
        <v>208</v>
      </c>
      <c r="G3" s="12" t="s">
        <v>193</v>
      </c>
      <c r="H3" s="8" t="s">
        <v>164</v>
      </c>
      <c r="I3" s="12" t="s">
        <v>680</v>
      </c>
      <c r="J3" s="12" t="s">
        <v>681</v>
      </c>
      <c r="K3" s="12" t="s">
        <v>682</v>
      </c>
      <c r="L3" s="12" t="s">
        <v>683</v>
      </c>
      <c r="M3" s="12" t="s">
        <v>684</v>
      </c>
      <c r="N3" s="12" t="s">
        <v>685</v>
      </c>
      <c r="O3" s="12" t="s">
        <v>686</v>
      </c>
      <c r="P3" s="12" t="s">
        <v>687</v>
      </c>
      <c r="Q3" s="12" t="s">
        <v>688</v>
      </c>
      <c r="R3" s="12" t="s">
        <v>689</v>
      </c>
    </row>
    <row r="4" spans="1:18" x14ac:dyDescent="0.25">
      <c r="A4" t="s">
        <v>212</v>
      </c>
      <c r="B4" t="s">
        <v>213</v>
      </c>
      <c r="C4" t="s">
        <v>214</v>
      </c>
      <c r="D4" t="s">
        <v>215</v>
      </c>
      <c r="E4" t="s">
        <v>216</v>
      </c>
      <c r="F4" t="s">
        <v>217</v>
      </c>
    </row>
    <row r="5" spans="1:18" x14ac:dyDescent="0.25">
      <c r="A5" t="s">
        <v>212</v>
      </c>
      <c r="B5" t="s">
        <v>213</v>
      </c>
      <c r="C5" t="s">
        <v>214</v>
      </c>
      <c r="D5" t="s">
        <v>218</v>
      </c>
      <c r="E5" t="s">
        <v>219</v>
      </c>
      <c r="F5" t="s">
        <v>220</v>
      </c>
    </row>
    <row r="6" spans="1:18" x14ac:dyDescent="0.25">
      <c r="A6" t="s">
        <v>212</v>
      </c>
      <c r="B6" t="s">
        <v>213</v>
      </c>
      <c r="C6" t="s">
        <v>214</v>
      </c>
      <c r="D6" t="s">
        <v>221</v>
      </c>
      <c r="E6" t="s">
        <v>222</v>
      </c>
      <c r="F6" t="s">
        <v>223</v>
      </c>
    </row>
    <row r="7" spans="1:18" x14ac:dyDescent="0.25">
      <c r="A7" t="s">
        <v>212</v>
      </c>
      <c r="B7" t="s">
        <v>213</v>
      </c>
      <c r="C7" t="s">
        <v>214</v>
      </c>
      <c r="D7" t="s">
        <v>224</v>
      </c>
      <c r="E7" t="s">
        <v>225</v>
      </c>
      <c r="F7" t="s">
        <v>226</v>
      </c>
    </row>
    <row r="8" spans="1:18" x14ac:dyDescent="0.25">
      <c r="A8" t="s">
        <v>212</v>
      </c>
      <c r="B8" t="s">
        <v>213</v>
      </c>
      <c r="C8" t="s">
        <v>214</v>
      </c>
      <c r="D8" t="s">
        <v>227</v>
      </c>
      <c r="E8" t="s">
        <v>228</v>
      </c>
      <c r="F8" t="s">
        <v>229</v>
      </c>
    </row>
    <row r="9" spans="1:18" x14ac:dyDescent="0.25">
      <c r="A9" t="s">
        <v>212</v>
      </c>
      <c r="B9" t="s">
        <v>213</v>
      </c>
      <c r="C9" t="s">
        <v>214</v>
      </c>
      <c r="D9" t="s">
        <v>230</v>
      </c>
      <c r="E9" t="s">
        <v>231</v>
      </c>
      <c r="F9" t="s">
        <v>232</v>
      </c>
    </row>
    <row r="10" spans="1:18" x14ac:dyDescent="0.25">
      <c r="A10" t="s">
        <v>233</v>
      </c>
      <c r="B10" t="s">
        <v>234</v>
      </c>
      <c r="C10" t="s">
        <v>235</v>
      </c>
      <c r="D10" t="s">
        <v>236</v>
      </c>
      <c r="E10" t="s">
        <v>237</v>
      </c>
      <c r="F10" t="s">
        <v>238</v>
      </c>
    </row>
    <row r="11" spans="1:18" x14ac:dyDescent="0.25">
      <c r="A11" t="s">
        <v>233</v>
      </c>
      <c r="B11" t="s">
        <v>234</v>
      </c>
      <c r="C11" t="s">
        <v>235</v>
      </c>
      <c r="D11" t="s">
        <v>239</v>
      </c>
      <c r="E11" t="s">
        <v>240</v>
      </c>
      <c r="F11" t="s">
        <v>241</v>
      </c>
    </row>
    <row r="12" spans="1:18" x14ac:dyDescent="0.25">
      <c r="A12" t="s">
        <v>233</v>
      </c>
      <c r="B12" t="s">
        <v>234</v>
      </c>
      <c r="C12" t="s">
        <v>235</v>
      </c>
      <c r="D12" t="s">
        <v>242</v>
      </c>
      <c r="E12" t="s">
        <v>243</v>
      </c>
      <c r="F12" t="s">
        <v>244</v>
      </c>
    </row>
    <row r="13" spans="1:18" x14ac:dyDescent="0.25">
      <c r="A13" t="s">
        <v>233</v>
      </c>
      <c r="B13" t="s">
        <v>234</v>
      </c>
      <c r="C13" t="s">
        <v>235</v>
      </c>
      <c r="D13" t="s">
        <v>245</v>
      </c>
      <c r="E13" t="s">
        <v>246</v>
      </c>
      <c r="F13" t="s">
        <v>247</v>
      </c>
    </row>
    <row r="14" spans="1:18" x14ac:dyDescent="0.25">
      <c r="A14" t="s">
        <v>248</v>
      </c>
      <c r="B14" t="s">
        <v>249</v>
      </c>
      <c r="C14" t="s">
        <v>250</v>
      </c>
      <c r="D14" t="s">
        <v>251</v>
      </c>
      <c r="E14" t="s">
        <v>252</v>
      </c>
      <c r="F14" t="s">
        <v>253</v>
      </c>
    </row>
    <row r="15" spans="1:18" x14ac:dyDescent="0.25">
      <c r="A15" t="s">
        <v>248</v>
      </c>
      <c r="B15" t="s">
        <v>249</v>
      </c>
      <c r="C15" t="s">
        <v>250</v>
      </c>
      <c r="D15" t="s">
        <v>254</v>
      </c>
      <c r="E15" t="s">
        <v>255</v>
      </c>
      <c r="F15" t="s">
        <v>256</v>
      </c>
    </row>
    <row r="16" spans="1:18" x14ac:dyDescent="0.25">
      <c r="A16" t="s">
        <v>248</v>
      </c>
      <c r="B16" t="s">
        <v>249</v>
      </c>
      <c r="C16" t="s">
        <v>250</v>
      </c>
      <c r="D16" t="s">
        <v>257</v>
      </c>
      <c r="E16" t="s">
        <v>258</v>
      </c>
      <c r="F16" t="s">
        <v>259</v>
      </c>
    </row>
    <row r="17" spans="1:6" x14ac:dyDescent="0.25">
      <c r="A17" t="s">
        <v>248</v>
      </c>
      <c r="B17" t="s">
        <v>249</v>
      </c>
      <c r="C17" t="s">
        <v>250</v>
      </c>
      <c r="D17" t="s">
        <v>260</v>
      </c>
      <c r="E17" t="s">
        <v>261</v>
      </c>
      <c r="F17" t="s">
        <v>262</v>
      </c>
    </row>
    <row r="18" spans="1:6" x14ac:dyDescent="0.25">
      <c r="A18" t="s">
        <v>248</v>
      </c>
      <c r="B18" t="s">
        <v>249</v>
      </c>
      <c r="C18" t="s">
        <v>250</v>
      </c>
      <c r="D18" t="s">
        <v>263</v>
      </c>
      <c r="E18" t="s">
        <v>264</v>
      </c>
      <c r="F18" t="s">
        <v>265</v>
      </c>
    </row>
    <row r="19" spans="1:6" x14ac:dyDescent="0.25">
      <c r="A19" t="s">
        <v>248</v>
      </c>
      <c r="B19" t="s">
        <v>249</v>
      </c>
      <c r="C19" t="s">
        <v>250</v>
      </c>
      <c r="D19" t="s">
        <v>266</v>
      </c>
      <c r="E19" t="s">
        <v>267</v>
      </c>
      <c r="F19" t="s">
        <v>268</v>
      </c>
    </row>
    <row r="20" spans="1:6" x14ac:dyDescent="0.25">
      <c r="A20" t="s">
        <v>248</v>
      </c>
      <c r="B20" t="s">
        <v>249</v>
      </c>
      <c r="C20" t="s">
        <v>250</v>
      </c>
      <c r="D20" t="s">
        <v>269</v>
      </c>
      <c r="E20" t="s">
        <v>270</v>
      </c>
      <c r="F20" t="s">
        <v>271</v>
      </c>
    </row>
    <row r="21" spans="1:6" x14ac:dyDescent="0.25">
      <c r="A21" t="s">
        <v>272</v>
      </c>
      <c r="B21" t="s">
        <v>273</v>
      </c>
      <c r="C21" t="s">
        <v>274</v>
      </c>
      <c r="D21" t="s">
        <v>275</v>
      </c>
      <c r="E21" t="s">
        <v>276</v>
      </c>
      <c r="F21" t="s">
        <v>277</v>
      </c>
    </row>
    <row r="22" spans="1:6" x14ac:dyDescent="0.25">
      <c r="A22" t="s">
        <v>272</v>
      </c>
      <c r="B22" t="s">
        <v>273</v>
      </c>
      <c r="C22" t="s">
        <v>274</v>
      </c>
      <c r="D22" t="s">
        <v>278</v>
      </c>
      <c r="E22" t="s">
        <v>279</v>
      </c>
      <c r="F22" t="s">
        <v>280</v>
      </c>
    </row>
    <row r="23" spans="1:6" x14ac:dyDescent="0.25">
      <c r="A23" t="s">
        <v>272</v>
      </c>
      <c r="B23" t="s">
        <v>273</v>
      </c>
      <c r="C23" t="s">
        <v>274</v>
      </c>
      <c r="D23" t="s">
        <v>281</v>
      </c>
      <c r="E23" t="s">
        <v>282</v>
      </c>
      <c r="F23" t="s">
        <v>283</v>
      </c>
    </row>
    <row r="24" spans="1:6" x14ac:dyDescent="0.25">
      <c r="A24" t="s">
        <v>272</v>
      </c>
      <c r="B24" t="s">
        <v>273</v>
      </c>
      <c r="C24" t="s">
        <v>274</v>
      </c>
      <c r="D24" t="s">
        <v>284</v>
      </c>
      <c r="E24" t="s">
        <v>285</v>
      </c>
      <c r="F24" t="s">
        <v>286</v>
      </c>
    </row>
    <row r="25" spans="1:6" x14ac:dyDescent="0.25">
      <c r="A25" t="s">
        <v>272</v>
      </c>
      <c r="B25" t="s">
        <v>273</v>
      </c>
      <c r="C25" t="s">
        <v>274</v>
      </c>
      <c r="D25" t="s">
        <v>287</v>
      </c>
      <c r="E25" t="s">
        <v>288</v>
      </c>
      <c r="F25" t="s">
        <v>289</v>
      </c>
    </row>
    <row r="26" spans="1:6" x14ac:dyDescent="0.25">
      <c r="A26" t="s">
        <v>272</v>
      </c>
      <c r="B26" t="s">
        <v>273</v>
      </c>
      <c r="C26" t="s">
        <v>274</v>
      </c>
      <c r="D26" t="s">
        <v>290</v>
      </c>
      <c r="E26" t="s">
        <v>291</v>
      </c>
      <c r="F26" t="s">
        <v>292</v>
      </c>
    </row>
    <row r="27" spans="1:6" x14ac:dyDescent="0.25">
      <c r="A27" t="s">
        <v>272</v>
      </c>
      <c r="B27" t="s">
        <v>273</v>
      </c>
      <c r="C27" t="s">
        <v>274</v>
      </c>
      <c r="D27" t="s">
        <v>293</v>
      </c>
      <c r="E27" t="s">
        <v>294</v>
      </c>
      <c r="F27" t="s">
        <v>295</v>
      </c>
    </row>
    <row r="28" spans="1:6" x14ac:dyDescent="0.25">
      <c r="A28" t="s">
        <v>272</v>
      </c>
      <c r="B28" t="s">
        <v>273</v>
      </c>
      <c r="C28" t="s">
        <v>274</v>
      </c>
      <c r="D28" t="s">
        <v>296</v>
      </c>
      <c r="E28" t="s">
        <v>297</v>
      </c>
      <c r="F28" t="s">
        <v>298</v>
      </c>
    </row>
    <row r="29" spans="1:6" x14ac:dyDescent="0.25">
      <c r="A29" t="s">
        <v>299</v>
      </c>
      <c r="B29" t="s">
        <v>300</v>
      </c>
      <c r="C29" t="s">
        <v>301</v>
      </c>
      <c r="D29" t="s">
        <v>302</v>
      </c>
      <c r="E29" t="s">
        <v>303</v>
      </c>
      <c r="F29" t="s">
        <v>304</v>
      </c>
    </row>
    <row r="30" spans="1:6" x14ac:dyDescent="0.25">
      <c r="A30" t="s">
        <v>299</v>
      </c>
      <c r="B30" t="s">
        <v>300</v>
      </c>
      <c r="C30" t="s">
        <v>301</v>
      </c>
      <c r="D30" t="s">
        <v>305</v>
      </c>
      <c r="E30" t="s">
        <v>306</v>
      </c>
      <c r="F30" t="s">
        <v>307</v>
      </c>
    </row>
    <row r="31" spans="1:6" x14ac:dyDescent="0.25">
      <c r="A31" t="s">
        <v>299</v>
      </c>
      <c r="B31" t="s">
        <v>300</v>
      </c>
      <c r="C31" t="s">
        <v>301</v>
      </c>
      <c r="D31" t="s">
        <v>308</v>
      </c>
      <c r="E31" t="s">
        <v>309</v>
      </c>
      <c r="F31" t="s">
        <v>310</v>
      </c>
    </row>
    <row r="32" spans="1:6" x14ac:dyDescent="0.25">
      <c r="A32" t="s">
        <v>299</v>
      </c>
      <c r="B32" t="s">
        <v>300</v>
      </c>
      <c r="C32" t="s">
        <v>301</v>
      </c>
      <c r="D32" t="s">
        <v>311</v>
      </c>
      <c r="E32" t="s">
        <v>312</v>
      </c>
      <c r="F32" t="s">
        <v>313</v>
      </c>
    </row>
    <row r="33" spans="1:6" x14ac:dyDescent="0.25">
      <c r="A33" t="s">
        <v>314</v>
      </c>
      <c r="B33" t="s">
        <v>315</v>
      </c>
      <c r="C33" t="s">
        <v>316</v>
      </c>
      <c r="D33" t="s">
        <v>317</v>
      </c>
      <c r="E33" t="s">
        <v>318</v>
      </c>
      <c r="F33" t="s">
        <v>319</v>
      </c>
    </row>
    <row r="34" spans="1:6" x14ac:dyDescent="0.25">
      <c r="A34" t="s">
        <v>314</v>
      </c>
      <c r="B34" t="s">
        <v>315</v>
      </c>
      <c r="C34" t="s">
        <v>316</v>
      </c>
      <c r="D34" t="s">
        <v>320</v>
      </c>
      <c r="E34" t="s">
        <v>321</v>
      </c>
      <c r="F34" t="s">
        <v>322</v>
      </c>
    </row>
    <row r="35" spans="1:6" x14ac:dyDescent="0.25">
      <c r="A35" t="s">
        <v>314</v>
      </c>
      <c r="B35" t="s">
        <v>315</v>
      </c>
      <c r="C35" t="s">
        <v>316</v>
      </c>
      <c r="D35" t="s">
        <v>323</v>
      </c>
      <c r="E35" t="s">
        <v>324</v>
      </c>
      <c r="F35" t="s">
        <v>325</v>
      </c>
    </row>
    <row r="36" spans="1:6" x14ac:dyDescent="0.25">
      <c r="A36" t="s">
        <v>314</v>
      </c>
      <c r="B36" t="s">
        <v>315</v>
      </c>
      <c r="C36" t="s">
        <v>316</v>
      </c>
      <c r="D36" t="s">
        <v>326</v>
      </c>
      <c r="E36" t="s">
        <v>327</v>
      </c>
      <c r="F36" t="s">
        <v>328</v>
      </c>
    </row>
    <row r="37" spans="1:6" x14ac:dyDescent="0.25">
      <c r="A37" t="s">
        <v>314</v>
      </c>
      <c r="B37" t="s">
        <v>315</v>
      </c>
      <c r="C37" t="s">
        <v>316</v>
      </c>
      <c r="D37" t="s">
        <v>329</v>
      </c>
      <c r="E37" t="s">
        <v>330</v>
      </c>
      <c r="F37" t="s">
        <v>331</v>
      </c>
    </row>
    <row r="38" spans="1:6" x14ac:dyDescent="0.25">
      <c r="A38" t="s">
        <v>314</v>
      </c>
      <c r="B38" t="s">
        <v>315</v>
      </c>
      <c r="C38" t="s">
        <v>316</v>
      </c>
      <c r="D38" t="s">
        <v>332</v>
      </c>
      <c r="E38" t="s">
        <v>333</v>
      </c>
      <c r="F38" t="s">
        <v>334</v>
      </c>
    </row>
    <row r="39" spans="1:6" x14ac:dyDescent="0.25">
      <c r="A39" t="s">
        <v>335</v>
      </c>
      <c r="B39" t="s">
        <v>336</v>
      </c>
      <c r="C39" t="s">
        <v>337</v>
      </c>
      <c r="D39" t="s">
        <v>338</v>
      </c>
      <c r="E39" t="s">
        <v>339</v>
      </c>
      <c r="F39" t="s">
        <v>340</v>
      </c>
    </row>
    <row r="40" spans="1:6" x14ac:dyDescent="0.25">
      <c r="A40" t="s">
        <v>335</v>
      </c>
      <c r="B40" t="s">
        <v>336</v>
      </c>
      <c r="C40" t="s">
        <v>337</v>
      </c>
      <c r="D40" t="s">
        <v>341</v>
      </c>
      <c r="E40" t="s">
        <v>342</v>
      </c>
      <c r="F40" t="s">
        <v>343</v>
      </c>
    </row>
    <row r="41" spans="1:6" x14ac:dyDescent="0.25">
      <c r="A41" t="s">
        <v>335</v>
      </c>
      <c r="B41" t="s">
        <v>336</v>
      </c>
      <c r="C41" t="s">
        <v>337</v>
      </c>
      <c r="D41" t="s">
        <v>344</v>
      </c>
      <c r="E41" t="s">
        <v>345</v>
      </c>
      <c r="F41" t="s">
        <v>346</v>
      </c>
    </row>
    <row r="42" spans="1:6" x14ac:dyDescent="0.25">
      <c r="A42" t="s">
        <v>335</v>
      </c>
      <c r="B42" t="s">
        <v>336</v>
      </c>
      <c r="C42" t="s">
        <v>337</v>
      </c>
      <c r="D42" t="s">
        <v>347</v>
      </c>
      <c r="E42" t="s">
        <v>348</v>
      </c>
      <c r="F42" t="s">
        <v>349</v>
      </c>
    </row>
    <row r="43" spans="1:6" x14ac:dyDescent="0.25">
      <c r="A43" t="s">
        <v>335</v>
      </c>
      <c r="B43" t="s">
        <v>336</v>
      </c>
      <c r="C43" t="s">
        <v>337</v>
      </c>
      <c r="D43" t="s">
        <v>350</v>
      </c>
      <c r="E43" t="s">
        <v>351</v>
      </c>
      <c r="F43" t="s">
        <v>352</v>
      </c>
    </row>
    <row r="44" spans="1:6" x14ac:dyDescent="0.25">
      <c r="A44" t="s">
        <v>353</v>
      </c>
      <c r="B44" t="s">
        <v>354</v>
      </c>
      <c r="C44" t="s">
        <v>355</v>
      </c>
      <c r="D44" t="s">
        <v>356</v>
      </c>
      <c r="E44" t="s">
        <v>357</v>
      </c>
      <c r="F44" t="s">
        <v>358</v>
      </c>
    </row>
    <row r="45" spans="1:6" x14ac:dyDescent="0.25">
      <c r="A45" t="s">
        <v>353</v>
      </c>
      <c r="B45" t="s">
        <v>354</v>
      </c>
      <c r="C45" t="s">
        <v>355</v>
      </c>
      <c r="D45" t="s">
        <v>359</v>
      </c>
      <c r="E45" t="s">
        <v>360</v>
      </c>
      <c r="F45" t="s">
        <v>361</v>
      </c>
    </row>
    <row r="46" spans="1:6" x14ac:dyDescent="0.25">
      <c r="A46" t="s">
        <v>353</v>
      </c>
      <c r="B46" t="s">
        <v>354</v>
      </c>
      <c r="C46" t="s">
        <v>355</v>
      </c>
      <c r="D46" t="s">
        <v>362</v>
      </c>
      <c r="E46" t="s">
        <v>363</v>
      </c>
      <c r="F46" t="s">
        <v>364</v>
      </c>
    </row>
    <row r="47" spans="1:6" x14ac:dyDescent="0.25">
      <c r="A47" t="s">
        <v>353</v>
      </c>
      <c r="B47" t="s">
        <v>354</v>
      </c>
      <c r="C47" t="s">
        <v>355</v>
      </c>
      <c r="D47" t="s">
        <v>365</v>
      </c>
      <c r="E47" t="s">
        <v>366</v>
      </c>
      <c r="F47" t="s">
        <v>367</v>
      </c>
    </row>
    <row r="48" spans="1:6" x14ac:dyDescent="0.25">
      <c r="A48" t="s">
        <v>353</v>
      </c>
      <c r="B48" t="s">
        <v>354</v>
      </c>
      <c r="C48" t="s">
        <v>355</v>
      </c>
      <c r="D48" t="s">
        <v>368</v>
      </c>
      <c r="E48" t="s">
        <v>369</v>
      </c>
      <c r="F48" t="s">
        <v>370</v>
      </c>
    </row>
    <row r="49" spans="1:6" x14ac:dyDescent="0.25">
      <c r="A49" t="s">
        <v>353</v>
      </c>
      <c r="B49" t="s">
        <v>354</v>
      </c>
      <c r="C49" t="s">
        <v>355</v>
      </c>
      <c r="D49" t="s">
        <v>371</v>
      </c>
      <c r="E49" t="s">
        <v>372</v>
      </c>
      <c r="F49" t="s">
        <v>373</v>
      </c>
    </row>
    <row r="50" spans="1:6" x14ac:dyDescent="0.25">
      <c r="A50" t="s">
        <v>374</v>
      </c>
      <c r="B50" t="s">
        <v>375</v>
      </c>
      <c r="C50" t="s">
        <v>376</v>
      </c>
      <c r="D50" t="s">
        <v>377</v>
      </c>
      <c r="E50" t="s">
        <v>378</v>
      </c>
      <c r="F50" t="s">
        <v>379</v>
      </c>
    </row>
    <row r="51" spans="1:6" x14ac:dyDescent="0.25">
      <c r="A51" t="s">
        <v>374</v>
      </c>
      <c r="B51" t="s">
        <v>375</v>
      </c>
      <c r="C51" t="s">
        <v>376</v>
      </c>
      <c r="D51" t="s">
        <v>380</v>
      </c>
      <c r="E51" t="s">
        <v>381</v>
      </c>
      <c r="F51" t="s">
        <v>382</v>
      </c>
    </row>
    <row r="52" spans="1:6" x14ac:dyDescent="0.25">
      <c r="A52" t="s">
        <v>374</v>
      </c>
      <c r="B52" t="s">
        <v>375</v>
      </c>
      <c r="C52" t="s">
        <v>376</v>
      </c>
      <c r="D52" t="s">
        <v>383</v>
      </c>
      <c r="E52" t="s">
        <v>384</v>
      </c>
      <c r="F52" t="s">
        <v>385</v>
      </c>
    </row>
    <row r="53" spans="1:6" x14ac:dyDescent="0.25">
      <c r="A53" t="s">
        <v>374</v>
      </c>
      <c r="B53" t="s">
        <v>375</v>
      </c>
      <c r="C53" t="s">
        <v>376</v>
      </c>
      <c r="D53" t="s">
        <v>386</v>
      </c>
      <c r="E53" t="s">
        <v>387</v>
      </c>
      <c r="F53" t="s">
        <v>388</v>
      </c>
    </row>
    <row r="54" spans="1:6" x14ac:dyDescent="0.25">
      <c r="A54" t="s">
        <v>374</v>
      </c>
      <c r="B54" t="s">
        <v>375</v>
      </c>
      <c r="C54" t="s">
        <v>376</v>
      </c>
      <c r="D54" t="s">
        <v>389</v>
      </c>
      <c r="E54" t="s">
        <v>390</v>
      </c>
      <c r="F54" t="s">
        <v>391</v>
      </c>
    </row>
    <row r="55" spans="1:6" x14ac:dyDescent="0.25">
      <c r="A55" t="s">
        <v>374</v>
      </c>
      <c r="B55" t="s">
        <v>375</v>
      </c>
      <c r="C55" t="s">
        <v>376</v>
      </c>
      <c r="D55" t="s">
        <v>392</v>
      </c>
      <c r="E55" t="s">
        <v>393</v>
      </c>
      <c r="F55" t="s">
        <v>394</v>
      </c>
    </row>
    <row r="56" spans="1:6" x14ac:dyDescent="0.25">
      <c r="A56" t="s">
        <v>374</v>
      </c>
      <c r="B56" t="s">
        <v>375</v>
      </c>
      <c r="C56" t="s">
        <v>376</v>
      </c>
      <c r="D56" t="s">
        <v>395</v>
      </c>
      <c r="E56" t="s">
        <v>396</v>
      </c>
      <c r="F56" t="s">
        <v>397</v>
      </c>
    </row>
    <row r="57" spans="1:6" x14ac:dyDescent="0.25">
      <c r="A57" t="s">
        <v>374</v>
      </c>
      <c r="B57" t="s">
        <v>375</v>
      </c>
      <c r="C57" t="s">
        <v>376</v>
      </c>
      <c r="D57" t="s">
        <v>398</v>
      </c>
      <c r="E57" t="s">
        <v>399</v>
      </c>
      <c r="F57" t="s">
        <v>400</v>
      </c>
    </row>
    <row r="58" spans="1:6" x14ac:dyDescent="0.25">
      <c r="A58" t="s">
        <v>401</v>
      </c>
      <c r="B58" t="s">
        <v>402</v>
      </c>
      <c r="C58" t="s">
        <v>403</v>
      </c>
      <c r="D58" t="s">
        <v>404</v>
      </c>
      <c r="E58" t="s">
        <v>405</v>
      </c>
      <c r="F58" t="s">
        <v>406</v>
      </c>
    </row>
    <row r="59" spans="1:6" x14ac:dyDescent="0.25">
      <c r="A59" t="s">
        <v>401</v>
      </c>
      <c r="B59" t="s">
        <v>402</v>
      </c>
      <c r="C59" t="s">
        <v>403</v>
      </c>
      <c r="D59" t="s">
        <v>407</v>
      </c>
      <c r="E59" t="s">
        <v>408</v>
      </c>
      <c r="F59" t="s">
        <v>409</v>
      </c>
    </row>
    <row r="60" spans="1:6" x14ac:dyDescent="0.25">
      <c r="A60" t="s">
        <v>401</v>
      </c>
      <c r="B60" t="s">
        <v>402</v>
      </c>
      <c r="C60" t="s">
        <v>403</v>
      </c>
      <c r="D60" t="s">
        <v>410</v>
      </c>
      <c r="E60" t="s">
        <v>411</v>
      </c>
      <c r="F60" t="s">
        <v>412</v>
      </c>
    </row>
    <row r="61" spans="1:6" x14ac:dyDescent="0.25">
      <c r="A61" t="s">
        <v>401</v>
      </c>
      <c r="B61" t="s">
        <v>402</v>
      </c>
      <c r="C61" t="s">
        <v>403</v>
      </c>
      <c r="D61" t="s">
        <v>413</v>
      </c>
      <c r="E61" t="s">
        <v>414</v>
      </c>
      <c r="F61" t="s">
        <v>415</v>
      </c>
    </row>
    <row r="62" spans="1:6" x14ac:dyDescent="0.25">
      <c r="A62" t="s">
        <v>416</v>
      </c>
      <c r="B62" t="s">
        <v>417</v>
      </c>
      <c r="C62" t="s">
        <v>418</v>
      </c>
      <c r="D62" t="s">
        <v>419</v>
      </c>
      <c r="E62" t="s">
        <v>420</v>
      </c>
      <c r="F62" t="s">
        <v>421</v>
      </c>
    </row>
    <row r="63" spans="1:6" x14ac:dyDescent="0.25">
      <c r="A63" t="s">
        <v>416</v>
      </c>
      <c r="B63" t="s">
        <v>417</v>
      </c>
      <c r="C63" t="s">
        <v>418</v>
      </c>
      <c r="D63" t="s">
        <v>422</v>
      </c>
      <c r="E63" t="s">
        <v>423</v>
      </c>
      <c r="F63" t="s">
        <v>424</v>
      </c>
    </row>
    <row r="64" spans="1:6" x14ac:dyDescent="0.25">
      <c r="A64" t="s">
        <v>416</v>
      </c>
      <c r="B64" t="s">
        <v>417</v>
      </c>
      <c r="C64" t="s">
        <v>418</v>
      </c>
      <c r="D64" t="s">
        <v>425</v>
      </c>
      <c r="E64" t="s">
        <v>426</v>
      </c>
      <c r="F64" t="s">
        <v>427</v>
      </c>
    </row>
    <row r="65" spans="1:6" x14ac:dyDescent="0.25">
      <c r="A65" t="s">
        <v>416</v>
      </c>
      <c r="B65" t="s">
        <v>417</v>
      </c>
      <c r="C65" t="s">
        <v>418</v>
      </c>
      <c r="D65" t="s">
        <v>428</v>
      </c>
      <c r="E65" t="s">
        <v>429</v>
      </c>
      <c r="F65" t="s">
        <v>430</v>
      </c>
    </row>
    <row r="66" spans="1:6" x14ac:dyDescent="0.25">
      <c r="A66" t="s">
        <v>416</v>
      </c>
      <c r="B66" t="s">
        <v>417</v>
      </c>
      <c r="C66" t="s">
        <v>418</v>
      </c>
      <c r="D66" t="s">
        <v>431</v>
      </c>
      <c r="E66" t="s">
        <v>432</v>
      </c>
      <c r="F66" t="s">
        <v>433</v>
      </c>
    </row>
    <row r="67" spans="1:6" x14ac:dyDescent="0.25">
      <c r="A67" t="s">
        <v>416</v>
      </c>
      <c r="B67" t="s">
        <v>417</v>
      </c>
      <c r="C67" t="s">
        <v>418</v>
      </c>
      <c r="D67" t="s">
        <v>434</v>
      </c>
      <c r="E67" t="s">
        <v>435</v>
      </c>
      <c r="F67" t="s">
        <v>436</v>
      </c>
    </row>
    <row r="68" spans="1:6" x14ac:dyDescent="0.25">
      <c r="A68" t="s">
        <v>416</v>
      </c>
      <c r="B68" t="s">
        <v>417</v>
      </c>
      <c r="C68" t="s">
        <v>418</v>
      </c>
      <c r="D68" t="s">
        <v>437</v>
      </c>
      <c r="E68" t="s">
        <v>438</v>
      </c>
      <c r="F68" t="s">
        <v>439</v>
      </c>
    </row>
    <row r="69" spans="1:6" x14ac:dyDescent="0.25">
      <c r="A69" t="s">
        <v>416</v>
      </c>
      <c r="B69" t="s">
        <v>417</v>
      </c>
      <c r="C69" t="s">
        <v>418</v>
      </c>
      <c r="D69" t="s">
        <v>440</v>
      </c>
      <c r="E69" t="s">
        <v>441</v>
      </c>
      <c r="F69" t="s">
        <v>442</v>
      </c>
    </row>
    <row r="70" spans="1:6" x14ac:dyDescent="0.25">
      <c r="A70" t="s">
        <v>443</v>
      </c>
      <c r="B70" t="s">
        <v>444</v>
      </c>
      <c r="C70" t="s">
        <v>445</v>
      </c>
      <c r="D70" t="s">
        <v>446</v>
      </c>
      <c r="E70" t="s">
        <v>447</v>
      </c>
      <c r="F70" t="s">
        <v>448</v>
      </c>
    </row>
    <row r="71" spans="1:6" x14ac:dyDescent="0.25">
      <c r="A71" t="s">
        <v>443</v>
      </c>
      <c r="B71" t="s">
        <v>444</v>
      </c>
      <c r="C71" t="s">
        <v>445</v>
      </c>
      <c r="D71" t="s">
        <v>449</v>
      </c>
      <c r="E71" t="s">
        <v>450</v>
      </c>
      <c r="F71" t="s">
        <v>451</v>
      </c>
    </row>
    <row r="72" spans="1:6" x14ac:dyDescent="0.25">
      <c r="A72" t="s">
        <v>443</v>
      </c>
      <c r="B72" t="s">
        <v>444</v>
      </c>
      <c r="C72" t="s">
        <v>445</v>
      </c>
      <c r="D72" t="s">
        <v>452</v>
      </c>
      <c r="E72" t="s">
        <v>453</v>
      </c>
      <c r="F72" t="s">
        <v>454</v>
      </c>
    </row>
    <row r="73" spans="1:6" x14ac:dyDescent="0.25">
      <c r="A73" t="s">
        <v>443</v>
      </c>
      <c r="B73" t="s">
        <v>444</v>
      </c>
      <c r="C73" t="s">
        <v>445</v>
      </c>
      <c r="D73" t="s">
        <v>455</v>
      </c>
      <c r="E73" t="s">
        <v>456</v>
      </c>
      <c r="F73" t="s">
        <v>457</v>
      </c>
    </row>
    <row r="74" spans="1:6" x14ac:dyDescent="0.25">
      <c r="A74" t="s">
        <v>443</v>
      </c>
      <c r="B74" t="s">
        <v>444</v>
      </c>
      <c r="C74" t="s">
        <v>445</v>
      </c>
      <c r="D74" t="s">
        <v>458</v>
      </c>
      <c r="E74" t="s">
        <v>459</v>
      </c>
      <c r="F74" t="s">
        <v>460</v>
      </c>
    </row>
    <row r="75" spans="1:6" x14ac:dyDescent="0.25">
      <c r="A75" t="s">
        <v>443</v>
      </c>
      <c r="B75" t="s">
        <v>444</v>
      </c>
      <c r="C75" t="s">
        <v>445</v>
      </c>
      <c r="D75" t="s">
        <v>461</v>
      </c>
      <c r="E75" t="s">
        <v>462</v>
      </c>
      <c r="F75" t="s">
        <v>463</v>
      </c>
    </row>
    <row r="76" spans="1:6" x14ac:dyDescent="0.25">
      <c r="A76" t="s">
        <v>443</v>
      </c>
      <c r="B76" t="s">
        <v>444</v>
      </c>
      <c r="C76" t="s">
        <v>445</v>
      </c>
      <c r="D76" t="s">
        <v>464</v>
      </c>
      <c r="E76" t="s">
        <v>465</v>
      </c>
      <c r="F76" t="s">
        <v>466</v>
      </c>
    </row>
    <row r="77" spans="1:6" x14ac:dyDescent="0.25">
      <c r="A77" t="s">
        <v>467</v>
      </c>
      <c r="B77" t="s">
        <v>468</v>
      </c>
      <c r="C77" t="s">
        <v>469</v>
      </c>
      <c r="D77" t="s">
        <v>470</v>
      </c>
      <c r="E77" t="s">
        <v>471</v>
      </c>
      <c r="F77" t="s">
        <v>472</v>
      </c>
    </row>
    <row r="78" spans="1:6" x14ac:dyDescent="0.25">
      <c r="A78" t="s">
        <v>467</v>
      </c>
      <c r="B78" t="s">
        <v>468</v>
      </c>
      <c r="C78" t="s">
        <v>469</v>
      </c>
      <c r="D78" t="s">
        <v>473</v>
      </c>
      <c r="E78" t="s">
        <v>474</v>
      </c>
      <c r="F78" t="s">
        <v>475</v>
      </c>
    </row>
    <row r="79" spans="1:6" x14ac:dyDescent="0.25">
      <c r="A79" t="s">
        <v>467</v>
      </c>
      <c r="B79" t="s">
        <v>468</v>
      </c>
      <c r="C79" t="s">
        <v>469</v>
      </c>
      <c r="D79" t="s">
        <v>476</v>
      </c>
      <c r="E79" t="s">
        <v>477</v>
      </c>
      <c r="F79" t="s">
        <v>478</v>
      </c>
    </row>
    <row r="80" spans="1:6" x14ac:dyDescent="0.25">
      <c r="A80" t="s">
        <v>467</v>
      </c>
      <c r="B80" t="s">
        <v>468</v>
      </c>
      <c r="C80" t="s">
        <v>469</v>
      </c>
      <c r="D80" t="s">
        <v>479</v>
      </c>
      <c r="E80" t="s">
        <v>480</v>
      </c>
      <c r="F80" t="s">
        <v>481</v>
      </c>
    </row>
    <row r="81" spans="1:6" x14ac:dyDescent="0.25">
      <c r="A81" t="s">
        <v>482</v>
      </c>
      <c r="B81" t="s">
        <v>483</v>
      </c>
      <c r="C81" t="s">
        <v>484</v>
      </c>
      <c r="D81" t="s">
        <v>485</v>
      </c>
      <c r="E81" t="s">
        <v>486</v>
      </c>
      <c r="F81" t="s">
        <v>487</v>
      </c>
    </row>
    <row r="82" spans="1:6" x14ac:dyDescent="0.25">
      <c r="A82" t="s">
        <v>482</v>
      </c>
      <c r="B82" t="s">
        <v>483</v>
      </c>
      <c r="C82" t="s">
        <v>484</v>
      </c>
      <c r="D82" t="s">
        <v>488</v>
      </c>
      <c r="E82" t="s">
        <v>489</v>
      </c>
      <c r="F82" t="s">
        <v>490</v>
      </c>
    </row>
    <row r="83" spans="1:6" x14ac:dyDescent="0.25">
      <c r="A83" t="s">
        <v>482</v>
      </c>
      <c r="B83" t="s">
        <v>483</v>
      </c>
      <c r="C83" t="s">
        <v>484</v>
      </c>
      <c r="D83" t="s">
        <v>491</v>
      </c>
      <c r="E83" t="s">
        <v>492</v>
      </c>
      <c r="F83" t="s">
        <v>493</v>
      </c>
    </row>
    <row r="84" spans="1:6" x14ac:dyDescent="0.25">
      <c r="A84" t="s">
        <v>482</v>
      </c>
      <c r="B84" t="s">
        <v>483</v>
      </c>
      <c r="C84" t="s">
        <v>484</v>
      </c>
      <c r="D84" t="s">
        <v>494</v>
      </c>
      <c r="E84" t="s">
        <v>495</v>
      </c>
      <c r="F84" t="s">
        <v>496</v>
      </c>
    </row>
    <row r="85" spans="1:6" x14ac:dyDescent="0.25">
      <c r="A85" t="s">
        <v>482</v>
      </c>
      <c r="B85" t="s">
        <v>483</v>
      </c>
      <c r="C85" t="s">
        <v>484</v>
      </c>
      <c r="D85" t="s">
        <v>497</v>
      </c>
      <c r="E85" t="s">
        <v>498</v>
      </c>
      <c r="F85" t="s">
        <v>499</v>
      </c>
    </row>
    <row r="86" spans="1:6" x14ac:dyDescent="0.25">
      <c r="A86" t="s">
        <v>482</v>
      </c>
      <c r="B86" t="s">
        <v>483</v>
      </c>
      <c r="C86" t="s">
        <v>484</v>
      </c>
      <c r="D86" t="s">
        <v>500</v>
      </c>
      <c r="E86" t="s">
        <v>501</v>
      </c>
      <c r="F86" t="s">
        <v>502</v>
      </c>
    </row>
    <row r="87" spans="1:6" x14ac:dyDescent="0.25">
      <c r="A87" t="s">
        <v>482</v>
      </c>
      <c r="B87" t="s">
        <v>483</v>
      </c>
      <c r="C87" t="s">
        <v>484</v>
      </c>
      <c r="D87" t="s">
        <v>503</v>
      </c>
      <c r="E87" t="s">
        <v>504</v>
      </c>
      <c r="F87" t="s">
        <v>505</v>
      </c>
    </row>
    <row r="88" spans="1:6" x14ac:dyDescent="0.25">
      <c r="A88" t="s">
        <v>506</v>
      </c>
      <c r="B88" t="s">
        <v>507</v>
      </c>
      <c r="C88" t="s">
        <v>508</v>
      </c>
      <c r="D88" t="s">
        <v>509</v>
      </c>
      <c r="E88" t="s">
        <v>510</v>
      </c>
      <c r="F88" t="s">
        <v>511</v>
      </c>
    </row>
    <row r="89" spans="1:6" x14ac:dyDescent="0.25">
      <c r="A89" t="s">
        <v>506</v>
      </c>
      <c r="B89" t="s">
        <v>507</v>
      </c>
      <c r="C89" t="s">
        <v>508</v>
      </c>
      <c r="D89" t="s">
        <v>512</v>
      </c>
      <c r="E89" t="s">
        <v>513</v>
      </c>
      <c r="F89" t="s">
        <v>514</v>
      </c>
    </row>
    <row r="90" spans="1:6" x14ac:dyDescent="0.25">
      <c r="A90" t="s">
        <v>506</v>
      </c>
      <c r="B90" t="s">
        <v>507</v>
      </c>
      <c r="C90" t="s">
        <v>508</v>
      </c>
      <c r="D90" t="s">
        <v>515</v>
      </c>
      <c r="E90" t="s">
        <v>516</v>
      </c>
      <c r="F90" t="s">
        <v>517</v>
      </c>
    </row>
    <row r="91" spans="1:6" x14ac:dyDescent="0.25">
      <c r="A91" t="s">
        <v>506</v>
      </c>
      <c r="B91" t="s">
        <v>507</v>
      </c>
      <c r="C91" t="s">
        <v>508</v>
      </c>
      <c r="D91" t="s">
        <v>518</v>
      </c>
      <c r="E91" t="s">
        <v>519</v>
      </c>
      <c r="F91" t="s">
        <v>520</v>
      </c>
    </row>
    <row r="92" spans="1:6" x14ac:dyDescent="0.25">
      <c r="A92" t="s">
        <v>521</v>
      </c>
      <c r="B92" t="s">
        <v>522</v>
      </c>
      <c r="C92" t="s">
        <v>523</v>
      </c>
      <c r="D92" t="s">
        <v>524</v>
      </c>
      <c r="E92" t="s">
        <v>525</v>
      </c>
      <c r="F92" t="s">
        <v>526</v>
      </c>
    </row>
    <row r="93" spans="1:6" x14ac:dyDescent="0.25">
      <c r="A93" t="s">
        <v>521</v>
      </c>
      <c r="B93" t="s">
        <v>522</v>
      </c>
      <c r="C93" t="s">
        <v>523</v>
      </c>
      <c r="D93" t="s">
        <v>527</v>
      </c>
      <c r="E93" t="s">
        <v>528</v>
      </c>
      <c r="F93" t="s">
        <v>529</v>
      </c>
    </row>
    <row r="94" spans="1:6" x14ac:dyDescent="0.25">
      <c r="A94" t="s">
        <v>521</v>
      </c>
      <c r="B94" t="s">
        <v>522</v>
      </c>
      <c r="C94" t="s">
        <v>523</v>
      </c>
      <c r="D94" t="s">
        <v>530</v>
      </c>
      <c r="E94" t="s">
        <v>531</v>
      </c>
      <c r="F94" t="s">
        <v>532</v>
      </c>
    </row>
    <row r="95" spans="1:6" x14ac:dyDescent="0.25">
      <c r="A95" t="s">
        <v>521</v>
      </c>
      <c r="B95" t="s">
        <v>522</v>
      </c>
      <c r="C95" t="s">
        <v>523</v>
      </c>
      <c r="D95" t="s">
        <v>533</v>
      </c>
      <c r="E95" t="s">
        <v>534</v>
      </c>
      <c r="F95" t="s">
        <v>535</v>
      </c>
    </row>
    <row r="96" spans="1:6" x14ac:dyDescent="0.25">
      <c r="A96" t="s">
        <v>536</v>
      </c>
      <c r="B96" t="s">
        <v>537</v>
      </c>
      <c r="C96" t="s">
        <v>538</v>
      </c>
      <c r="D96" t="s">
        <v>539</v>
      </c>
      <c r="E96" t="s">
        <v>540</v>
      </c>
      <c r="F96" t="s">
        <v>541</v>
      </c>
    </row>
    <row r="97" spans="1:6" x14ac:dyDescent="0.25">
      <c r="A97" t="s">
        <v>536</v>
      </c>
      <c r="B97" t="s">
        <v>537</v>
      </c>
      <c r="C97" t="s">
        <v>538</v>
      </c>
      <c r="D97" t="s">
        <v>542</v>
      </c>
      <c r="E97" t="s">
        <v>543</v>
      </c>
      <c r="F97" t="s">
        <v>544</v>
      </c>
    </row>
    <row r="98" spans="1:6" x14ac:dyDescent="0.25">
      <c r="A98" t="s">
        <v>536</v>
      </c>
      <c r="B98" t="s">
        <v>537</v>
      </c>
      <c r="C98" t="s">
        <v>538</v>
      </c>
      <c r="D98" t="s">
        <v>545</v>
      </c>
      <c r="E98" t="s">
        <v>546</v>
      </c>
      <c r="F98" t="s">
        <v>547</v>
      </c>
    </row>
    <row r="99" spans="1:6" x14ac:dyDescent="0.25">
      <c r="A99" t="s">
        <v>536</v>
      </c>
      <c r="B99" t="s">
        <v>537</v>
      </c>
      <c r="C99" t="s">
        <v>538</v>
      </c>
      <c r="D99" t="s">
        <v>548</v>
      </c>
      <c r="E99" t="s">
        <v>549</v>
      </c>
      <c r="F99" t="s">
        <v>550</v>
      </c>
    </row>
    <row r="100" spans="1:6" x14ac:dyDescent="0.25">
      <c r="A100" t="s">
        <v>536</v>
      </c>
      <c r="B100" t="s">
        <v>537</v>
      </c>
      <c r="C100" t="s">
        <v>538</v>
      </c>
      <c r="D100" t="s">
        <v>551</v>
      </c>
      <c r="E100" t="s">
        <v>552</v>
      </c>
      <c r="F100" t="s">
        <v>553</v>
      </c>
    </row>
    <row r="101" spans="1:6" x14ac:dyDescent="0.25">
      <c r="A101" t="s">
        <v>554</v>
      </c>
      <c r="B101" t="s">
        <v>555</v>
      </c>
      <c r="C101" t="s">
        <v>556</v>
      </c>
      <c r="D101" t="s">
        <v>557</v>
      </c>
      <c r="E101" t="s">
        <v>558</v>
      </c>
      <c r="F101" t="s">
        <v>559</v>
      </c>
    </row>
    <row r="102" spans="1:6" x14ac:dyDescent="0.25">
      <c r="A102" t="s">
        <v>554</v>
      </c>
      <c r="B102" t="s">
        <v>555</v>
      </c>
      <c r="C102" t="s">
        <v>556</v>
      </c>
      <c r="D102" t="s">
        <v>560</v>
      </c>
      <c r="E102" t="s">
        <v>561</v>
      </c>
      <c r="F102" t="s">
        <v>562</v>
      </c>
    </row>
    <row r="103" spans="1:6" x14ac:dyDescent="0.25">
      <c r="A103" t="s">
        <v>554</v>
      </c>
      <c r="B103" t="s">
        <v>555</v>
      </c>
      <c r="C103" t="s">
        <v>556</v>
      </c>
      <c r="D103" t="s">
        <v>563</v>
      </c>
      <c r="E103" t="s">
        <v>564</v>
      </c>
      <c r="F103" t="s">
        <v>565</v>
      </c>
    </row>
    <row r="104" spans="1:6" x14ac:dyDescent="0.25">
      <c r="A104" t="s">
        <v>566</v>
      </c>
      <c r="B104" t="s">
        <v>567</v>
      </c>
      <c r="C104" t="s">
        <v>568</v>
      </c>
      <c r="D104" t="s">
        <v>569</v>
      </c>
      <c r="E104" t="s">
        <v>570</v>
      </c>
      <c r="F104" t="s">
        <v>571</v>
      </c>
    </row>
    <row r="105" spans="1:6" x14ac:dyDescent="0.25">
      <c r="A105" t="s">
        <v>566</v>
      </c>
      <c r="B105" t="s">
        <v>567</v>
      </c>
      <c r="C105" t="s">
        <v>568</v>
      </c>
      <c r="D105" t="s">
        <v>572</v>
      </c>
      <c r="E105" t="s">
        <v>573</v>
      </c>
      <c r="F105" t="s">
        <v>574</v>
      </c>
    </row>
    <row r="106" spans="1:6" x14ac:dyDescent="0.25">
      <c r="A106" t="s">
        <v>566</v>
      </c>
      <c r="B106" t="s">
        <v>567</v>
      </c>
      <c r="C106" t="s">
        <v>568</v>
      </c>
      <c r="D106" t="s">
        <v>575</v>
      </c>
      <c r="E106" t="s">
        <v>576</v>
      </c>
      <c r="F106" t="s">
        <v>577</v>
      </c>
    </row>
    <row r="107" spans="1:6" x14ac:dyDescent="0.25">
      <c r="A107" t="s">
        <v>566</v>
      </c>
      <c r="B107" t="s">
        <v>567</v>
      </c>
      <c r="C107" t="s">
        <v>568</v>
      </c>
      <c r="D107" t="s">
        <v>578</v>
      </c>
      <c r="E107" t="s">
        <v>579</v>
      </c>
      <c r="F107" t="s">
        <v>580</v>
      </c>
    </row>
    <row r="108" spans="1:6" x14ac:dyDescent="0.25">
      <c r="A108" t="s">
        <v>566</v>
      </c>
      <c r="B108" t="s">
        <v>567</v>
      </c>
      <c r="C108" t="s">
        <v>568</v>
      </c>
      <c r="D108" t="s">
        <v>581</v>
      </c>
      <c r="E108" t="s">
        <v>582</v>
      </c>
      <c r="F108" t="s">
        <v>583</v>
      </c>
    </row>
    <row r="109" spans="1:6" x14ac:dyDescent="0.25">
      <c r="A109" t="s">
        <v>566</v>
      </c>
      <c r="B109" t="s">
        <v>567</v>
      </c>
      <c r="C109" t="s">
        <v>568</v>
      </c>
      <c r="D109" t="s">
        <v>584</v>
      </c>
      <c r="E109" t="s">
        <v>585</v>
      </c>
      <c r="F109" t="s">
        <v>586</v>
      </c>
    </row>
    <row r="110" spans="1:6" x14ac:dyDescent="0.25">
      <c r="A110" t="s">
        <v>566</v>
      </c>
      <c r="B110" t="s">
        <v>567</v>
      </c>
      <c r="C110" t="s">
        <v>568</v>
      </c>
      <c r="D110" t="s">
        <v>587</v>
      </c>
      <c r="E110" t="s">
        <v>588</v>
      </c>
      <c r="F110" t="s">
        <v>589</v>
      </c>
    </row>
    <row r="111" spans="1:6" x14ac:dyDescent="0.25">
      <c r="A111" t="s">
        <v>590</v>
      </c>
      <c r="B111" t="s">
        <v>591</v>
      </c>
      <c r="C111" t="s">
        <v>592</v>
      </c>
      <c r="D111" t="s">
        <v>593</v>
      </c>
      <c r="E111" t="s">
        <v>594</v>
      </c>
      <c r="F111" t="s">
        <v>595</v>
      </c>
    </row>
    <row r="112" spans="1:6" x14ac:dyDescent="0.25">
      <c r="A112" t="s">
        <v>590</v>
      </c>
      <c r="B112" t="s">
        <v>591</v>
      </c>
      <c r="C112" t="s">
        <v>592</v>
      </c>
      <c r="D112" t="s">
        <v>596</v>
      </c>
      <c r="E112" t="s">
        <v>597</v>
      </c>
      <c r="F112" t="s">
        <v>598</v>
      </c>
    </row>
    <row r="113" spans="1:6" x14ac:dyDescent="0.25">
      <c r="A113" t="s">
        <v>590</v>
      </c>
      <c r="B113" t="s">
        <v>591</v>
      </c>
      <c r="C113" t="s">
        <v>592</v>
      </c>
      <c r="D113" t="s">
        <v>599</v>
      </c>
      <c r="E113" t="s">
        <v>600</v>
      </c>
      <c r="F113" t="s">
        <v>601</v>
      </c>
    </row>
    <row r="114" spans="1:6" x14ac:dyDescent="0.25">
      <c r="A114" t="s">
        <v>590</v>
      </c>
      <c r="B114" t="s">
        <v>591</v>
      </c>
      <c r="C114" t="s">
        <v>592</v>
      </c>
      <c r="D114" t="s">
        <v>602</v>
      </c>
      <c r="E114" t="s">
        <v>603</v>
      </c>
      <c r="F114" t="s">
        <v>604</v>
      </c>
    </row>
    <row r="115" spans="1:6" x14ac:dyDescent="0.25">
      <c r="A115" t="s">
        <v>590</v>
      </c>
      <c r="B115" t="s">
        <v>591</v>
      </c>
      <c r="C115" t="s">
        <v>592</v>
      </c>
      <c r="D115" t="s">
        <v>605</v>
      </c>
      <c r="E115" t="s">
        <v>606</v>
      </c>
      <c r="F115" t="s">
        <v>607</v>
      </c>
    </row>
    <row r="116" spans="1:6" x14ac:dyDescent="0.25">
      <c r="A116" t="s">
        <v>608</v>
      </c>
      <c r="B116" t="s">
        <v>609</v>
      </c>
      <c r="C116" t="s">
        <v>610</v>
      </c>
      <c r="D116" t="s">
        <v>611</v>
      </c>
      <c r="E116" t="s">
        <v>612</v>
      </c>
      <c r="F116" t="s">
        <v>613</v>
      </c>
    </row>
    <row r="117" spans="1:6" x14ac:dyDescent="0.25">
      <c r="A117" t="s">
        <v>608</v>
      </c>
      <c r="B117" t="s">
        <v>609</v>
      </c>
      <c r="C117" t="s">
        <v>610</v>
      </c>
      <c r="D117" t="s">
        <v>614</v>
      </c>
      <c r="E117" t="s">
        <v>615</v>
      </c>
      <c r="F117" t="s">
        <v>616</v>
      </c>
    </row>
    <row r="118" spans="1:6" x14ac:dyDescent="0.25">
      <c r="A118" t="s">
        <v>608</v>
      </c>
      <c r="B118" t="s">
        <v>609</v>
      </c>
      <c r="C118" t="s">
        <v>610</v>
      </c>
      <c r="D118" t="s">
        <v>617</v>
      </c>
      <c r="E118" t="s">
        <v>618</v>
      </c>
      <c r="F118" t="s">
        <v>619</v>
      </c>
    </row>
    <row r="119" spans="1:6" x14ac:dyDescent="0.25">
      <c r="A119" t="s">
        <v>620</v>
      </c>
      <c r="B119" t="s">
        <v>621</v>
      </c>
      <c r="C119" t="s">
        <v>622</v>
      </c>
      <c r="D119" t="s">
        <v>623</v>
      </c>
      <c r="E119" t="s">
        <v>624</v>
      </c>
      <c r="F119" t="s">
        <v>625</v>
      </c>
    </row>
    <row r="120" spans="1:6" x14ac:dyDescent="0.25">
      <c r="A120" t="s">
        <v>620</v>
      </c>
      <c r="B120" t="s">
        <v>621</v>
      </c>
      <c r="C120" t="s">
        <v>622</v>
      </c>
      <c r="D120" t="s">
        <v>626</v>
      </c>
      <c r="E120" t="s">
        <v>627</v>
      </c>
      <c r="F120" t="s">
        <v>628</v>
      </c>
    </row>
    <row r="121" spans="1:6" x14ac:dyDescent="0.25">
      <c r="A121" t="s">
        <v>620</v>
      </c>
      <c r="B121" t="s">
        <v>621</v>
      </c>
      <c r="C121" t="s">
        <v>622</v>
      </c>
      <c r="D121" t="s">
        <v>629</v>
      </c>
      <c r="E121" t="s">
        <v>630</v>
      </c>
      <c r="F121" t="s">
        <v>631</v>
      </c>
    </row>
    <row r="122" spans="1:6" x14ac:dyDescent="0.25">
      <c r="A122" t="s">
        <v>620</v>
      </c>
      <c r="B122" t="s">
        <v>621</v>
      </c>
      <c r="C122" t="s">
        <v>622</v>
      </c>
      <c r="D122" t="s">
        <v>632</v>
      </c>
      <c r="E122" t="s">
        <v>633</v>
      </c>
      <c r="F122" t="s">
        <v>634</v>
      </c>
    </row>
    <row r="123" spans="1:6" x14ac:dyDescent="0.25">
      <c r="A123" t="s">
        <v>635</v>
      </c>
      <c r="B123" t="s">
        <v>636</v>
      </c>
      <c r="C123" t="s">
        <v>637</v>
      </c>
      <c r="D123" t="s">
        <v>638</v>
      </c>
      <c r="E123" t="s">
        <v>639</v>
      </c>
      <c r="F123" t="s">
        <v>640</v>
      </c>
    </row>
    <row r="124" spans="1:6" x14ac:dyDescent="0.25">
      <c r="A124" t="s">
        <v>635</v>
      </c>
      <c r="B124" t="s">
        <v>636</v>
      </c>
      <c r="C124" t="s">
        <v>637</v>
      </c>
      <c r="D124" t="s">
        <v>641</v>
      </c>
      <c r="E124" t="s">
        <v>642</v>
      </c>
      <c r="F124" t="s">
        <v>643</v>
      </c>
    </row>
    <row r="125" spans="1:6" x14ac:dyDescent="0.25">
      <c r="A125" t="s">
        <v>635</v>
      </c>
      <c r="B125" t="s">
        <v>636</v>
      </c>
      <c r="C125" t="s">
        <v>637</v>
      </c>
      <c r="D125" t="s">
        <v>644</v>
      </c>
      <c r="E125" t="s">
        <v>645</v>
      </c>
      <c r="F125" t="s">
        <v>646</v>
      </c>
    </row>
    <row r="126" spans="1:6" x14ac:dyDescent="0.25">
      <c r="A126" t="s">
        <v>647</v>
      </c>
      <c r="B126" t="s">
        <v>648</v>
      </c>
      <c r="C126" t="s">
        <v>649</v>
      </c>
      <c r="D126" t="s">
        <v>650</v>
      </c>
      <c r="E126" t="s">
        <v>651</v>
      </c>
      <c r="F126" t="s">
        <v>652</v>
      </c>
    </row>
    <row r="127" spans="1:6" x14ac:dyDescent="0.25">
      <c r="A127" t="s">
        <v>647</v>
      </c>
      <c r="B127" t="s">
        <v>648</v>
      </c>
      <c r="C127" t="s">
        <v>649</v>
      </c>
      <c r="D127" t="s">
        <v>653</v>
      </c>
      <c r="E127" t="s">
        <v>654</v>
      </c>
      <c r="F127" t="s">
        <v>655</v>
      </c>
    </row>
    <row r="128" spans="1:6" x14ac:dyDescent="0.25">
      <c r="A128" t="s">
        <v>647</v>
      </c>
      <c r="B128" t="s">
        <v>648</v>
      </c>
      <c r="C128" t="s">
        <v>649</v>
      </c>
      <c r="D128" t="s">
        <v>656</v>
      </c>
      <c r="E128" t="s">
        <v>657</v>
      </c>
      <c r="F128" t="s">
        <v>658</v>
      </c>
    </row>
    <row r="129" spans="1:6" x14ac:dyDescent="0.25">
      <c r="A129" t="s">
        <v>647</v>
      </c>
      <c r="B129" t="s">
        <v>648</v>
      </c>
      <c r="C129" t="s">
        <v>649</v>
      </c>
      <c r="D129" t="s">
        <v>659</v>
      </c>
      <c r="E129" t="s">
        <v>660</v>
      </c>
      <c r="F129" t="s">
        <v>661</v>
      </c>
    </row>
    <row r="130" spans="1:6" x14ac:dyDescent="0.25">
      <c r="A130" t="s">
        <v>647</v>
      </c>
      <c r="B130" t="s">
        <v>648</v>
      </c>
      <c r="C130" t="s">
        <v>649</v>
      </c>
      <c r="D130" t="s">
        <v>662</v>
      </c>
      <c r="E130" t="s">
        <v>663</v>
      </c>
      <c r="F130" t="s">
        <v>664</v>
      </c>
    </row>
    <row r="131" spans="1:6" x14ac:dyDescent="0.25">
      <c r="A131" t="s">
        <v>665</v>
      </c>
      <c r="B131" t="s">
        <v>666</v>
      </c>
      <c r="C131" t="s">
        <v>667</v>
      </c>
      <c r="D131" t="s">
        <v>665</v>
      </c>
      <c r="E131" t="s">
        <v>666</v>
      </c>
      <c r="F131" t="s">
        <v>668</v>
      </c>
    </row>
  </sheetData>
  <mergeCells count="1">
    <mergeCell ref="I1:R1"/>
  </mergeCells>
  <phoneticPr fontId="7" type="noConversion"/>
  <pageMargins left="0.7" right="0.7" top="0.75" bottom="0.75" header="0.3" footer="0.3"/>
  <customProperties>
    <customPr name="layoutContexts" r:id="rId1"/>
  </customPropertie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6419089-02a3-48ac-8cc0-24afe1077e96" xsi:nil="true"/>
    <lcf76f155ced4ddcb4097134ff3c332f xmlns="2d1fc61b-2de8-46fe-9d73-012043cc3ee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BA5540BAA6EB4B983B7D2D92F98917" ma:contentTypeVersion="17" ma:contentTypeDescription="Create a new document." ma:contentTypeScope="" ma:versionID="5529fe881a09bb8a93212d4c70bcb7bd">
  <xsd:schema xmlns:xsd="http://www.w3.org/2001/XMLSchema" xmlns:xs="http://www.w3.org/2001/XMLSchema" xmlns:p="http://schemas.microsoft.com/office/2006/metadata/properties" xmlns:ns2="2d1fc61b-2de8-46fe-9d73-012043cc3ee6" xmlns:ns3="c6419089-02a3-48ac-8cc0-24afe1077e96" targetNamespace="http://schemas.microsoft.com/office/2006/metadata/properties" ma:root="true" ma:fieldsID="f4dd2b805535ae9d5254d9ee6aa8acd1" ns2:_="" ns3:_="">
    <xsd:import namespace="2d1fc61b-2de8-46fe-9d73-012043cc3ee6"/>
    <xsd:import namespace="c6419089-02a3-48ac-8cc0-24afe1077e9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1fc61b-2de8-46fe-9d73-012043cc3e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419089-02a3-48ac-8cc0-24afe1077e9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7ffb9014-8906-4e66-9e63-da03cca7d106}" ma:internalName="TaxCatchAll" ma:showField="CatchAllData" ma:web="c6419089-02a3-48ac-8cc0-24afe1077e9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4C76CA-9A8F-4B9D-A726-41150D5F014E}">
  <ds:schemaRefs>
    <ds:schemaRef ds:uri="http://schemas.microsoft.com/office/2006/metadata/properties"/>
    <ds:schemaRef ds:uri="http://schemas.microsoft.com/office/infopath/2007/PartnerControls"/>
    <ds:schemaRef ds:uri="c6419089-02a3-48ac-8cc0-24afe1077e96"/>
    <ds:schemaRef ds:uri="2d1fc61b-2de8-46fe-9d73-012043cc3ee6"/>
  </ds:schemaRefs>
</ds:datastoreItem>
</file>

<file path=customXml/itemProps2.xml><?xml version="1.0" encoding="utf-8"?>
<ds:datastoreItem xmlns:ds="http://schemas.openxmlformats.org/officeDocument/2006/customXml" ds:itemID="{0C7A44FC-744A-4F0D-81CE-3AF5CB0A0E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1fc61b-2de8-46fe-9d73-012043cc3ee6"/>
    <ds:schemaRef ds:uri="c6419089-02a3-48ac-8cc0-24afe1077e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DE39DC-EA44-47C5-BE54-28D822E6E2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Gears</vt:lpstr>
      <vt:lpstr>Instructions</vt:lpstr>
      <vt:lpstr>REF Strategic Objectives</vt:lpstr>
      <vt:lpstr>English</vt:lpstr>
      <vt:lpstr>Ukrainian</vt:lpstr>
      <vt:lpstr>Contacts</vt:lpstr>
      <vt:lpstr>P1.2 Activity Details</vt:lpstr>
      <vt:lpstr>P1.2 Caseload - IDPs</vt:lpstr>
      <vt:lpstr>P1.3 Oblast Caseload - Returnee</vt:lpstr>
      <vt:lpstr>P1.3 Oblast Caseload - Non-Disp</vt:lpstr>
      <vt:lpstr>P2) Sub-Activities &amp; Indicators</vt:lpstr>
      <vt:lpstr>P2) SADD &amp; Disability by Group</vt:lpstr>
      <vt:lpstr>Activity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shinkfield@un.org</dc:creator>
  <cp:keywords/>
  <dc:description/>
  <cp:lastModifiedBy>Asim Younis</cp:lastModifiedBy>
  <cp:revision/>
  <dcterms:created xsi:type="dcterms:W3CDTF">2020-10-25T13:15:07Z</dcterms:created>
  <dcterms:modified xsi:type="dcterms:W3CDTF">2025-02-18T12:51:49Z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0x01010062BA5540BAA6EB4B983B7D2D92F98917</vt:lpwstr>
  </property>
  <property fmtid="{D5CDD505-2E9C-101B-9397-08002B2CF9AE}" pid="3" name="MediaServiceImageTags">
    <vt:lpwstr/>
  </property>
  <property fmtid="{D5CDD505-2E9C-101B-9397-08002B2CF9AE}" pid="4" name="checksum">
    <vt:filetime>2023-11-30T12:24:18Z</vt:filetime>
  </property>
</Properties>
</file>